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4" yWindow="1224" windowWidth="10860" windowHeight="6468" activeTab="0"/>
  </bookViews>
  <sheets>
    <sheet name="G14 Si Main 24&amp;32 (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'G14 Si Main 24&amp;32 (2)'!$A$1:$Q$79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0"/>
          </rPr>
          <t>Before making the draw:
On the Girls Main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<sst xmlns="http://schemas.openxmlformats.org/spreadsheetml/2006/main" count="136" uniqueCount="70">
  <si>
    <t>G14</t>
  </si>
  <si>
    <t>GIRLS SINGLES</t>
  </si>
  <si>
    <t>CU</t>
  </si>
  <si>
    <t>MAIN DRAW</t>
  </si>
  <si>
    <t>Week of</t>
  </si>
  <si>
    <t>City, Country</t>
  </si>
  <si>
    <t>Category</t>
  </si>
  <si>
    <t>Referee</t>
  </si>
  <si>
    <t>St.</t>
  </si>
  <si>
    <t>Rank</t>
  </si>
  <si>
    <t>Seed</t>
  </si>
  <si>
    <t>Family Name</t>
  </si>
  <si>
    <t>First name</t>
  </si>
  <si>
    <t>Nationality</t>
  </si>
  <si>
    <t>2nd Round</t>
  </si>
  <si>
    <t>Quarterfinals</t>
  </si>
  <si>
    <t>Semifinals</t>
  </si>
  <si>
    <t>Final</t>
  </si>
  <si>
    <t>Umpire</t>
  </si>
  <si>
    <t>Winner:</t>
  </si>
  <si>
    <t>Acc. Ranking</t>
  </si>
  <si>
    <t>#</t>
  </si>
  <si>
    <t>Seeded players</t>
  </si>
  <si>
    <t>Lucky Losers</t>
  </si>
  <si>
    <t>Replacing</t>
  </si>
  <si>
    <t>Draw date/time:</t>
  </si>
  <si>
    <t>Rkg Date</t>
  </si>
  <si>
    <t>1</t>
  </si>
  <si>
    <t>MUSINA</t>
  </si>
  <si>
    <t>Last Accepted player</t>
  </si>
  <si>
    <t>Last DA</t>
  </si>
  <si>
    <t>2</t>
  </si>
  <si>
    <t>SAIDOVA</t>
  </si>
  <si>
    <t>3</t>
  </si>
  <si>
    <t>Player representatives</t>
  </si>
  <si>
    <t>4</t>
  </si>
  <si>
    <t>MAKAROVA</t>
  </si>
  <si>
    <t>5</t>
  </si>
  <si>
    <t>KARPOVA</t>
  </si>
  <si>
    <t>6</t>
  </si>
  <si>
    <t>Referee's signature</t>
  </si>
  <si>
    <t>7</t>
  </si>
  <si>
    <t>8</t>
  </si>
  <si>
    <t>A</t>
  </si>
  <si>
    <t>63 62</t>
  </si>
  <si>
    <t>46 63 63</t>
  </si>
  <si>
    <t>16 62 62</t>
  </si>
  <si>
    <t>B</t>
  </si>
  <si>
    <t>63 61</t>
  </si>
  <si>
    <t>b</t>
  </si>
  <si>
    <t>61 60</t>
  </si>
  <si>
    <t>46 61 64</t>
  </si>
  <si>
    <t>62 63</t>
  </si>
  <si>
    <t>63 63</t>
  </si>
  <si>
    <t>76(3) 63</t>
  </si>
  <si>
    <t xml:space="preserve">36 76 76 </t>
  </si>
  <si>
    <t>64 63</t>
  </si>
  <si>
    <t>62 64</t>
  </si>
  <si>
    <t>60 63</t>
  </si>
  <si>
    <t>75 75</t>
  </si>
  <si>
    <t>62 16 61</t>
  </si>
  <si>
    <t>61 62</t>
  </si>
  <si>
    <t>a</t>
  </si>
  <si>
    <t>60 61</t>
  </si>
  <si>
    <t>64 64</t>
  </si>
  <si>
    <t>46 76(5) 64</t>
  </si>
  <si>
    <t>63 64</t>
  </si>
  <si>
    <t>62 75</t>
  </si>
  <si>
    <t>61 67(5) 62</t>
  </si>
  <si>
    <t>63 26 76(2)</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</si>
</sst>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d\-mmm\-yy"/>
    <numFmt numFmtId="189" formatCode="0.0000"/>
    <numFmt numFmtId="190" formatCode="d/mmm/yy"/>
    <numFmt numFmtId="191" formatCode="0.000"/>
    <numFmt numFmtId="192" formatCode="&quot;$&quot;#,##0"/>
    <numFmt numFmtId="193" formatCode="&quot;$&quot;#,##0.00"/>
    <numFmt numFmtId="194" formatCode=";;;"/>
    <numFmt numFmtId="195" formatCode="dd\ mmm\ yy"/>
    <numFmt numFmtId="196" formatCode="mm/dd/yy"/>
    <numFmt numFmtId="197" formatCode="#,##0.0000"/>
    <numFmt numFmtId="198" formatCode="mmm\-yyyy"/>
  </numFmts>
  <fonts count="54">
    <font>
      <sz val="10"/>
      <name val="Arial"/>
      <family val="0"/>
    </font>
    <font>
      <sz val="11"/>
      <color indexed="8"/>
      <name val="Calibri"/>
      <family val="2"/>
    </font>
    <font>
      <sz val="11"/>
      <color indexed="9"/>
      <name val="Calibri"/>
      <family val="2"/>
    </font>
    <font>
      <u val="single"/>
      <sz val="10"/>
      <color indexed="20"/>
      <name val="Arial"/>
      <family val="0"/>
    </font>
    <font>
      <u val="single"/>
      <sz val="10"/>
      <color indexed="12"/>
      <name val="Arial"/>
      <family val="0"/>
    </font>
    <font>
      <sz val="11"/>
      <color indexed="62"/>
      <name val="Calibri"/>
      <family val="2"/>
    </font>
    <font>
      <b/>
      <sz val="11"/>
      <color indexed="8"/>
      <name val="Calibri"/>
      <family val="2"/>
    </font>
    <font>
      <b/>
      <sz val="11"/>
      <color indexed="16"/>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63"/>
      <name val="Calibri"/>
      <family val="2"/>
    </font>
    <font>
      <sz val="11"/>
      <color indexed="16"/>
      <name val="Calibri"/>
      <family val="2"/>
    </font>
    <font>
      <sz val="11"/>
      <color indexed="10"/>
      <name val="Calibri"/>
      <family val="2"/>
    </font>
    <font>
      <sz val="11"/>
      <color indexed="17"/>
      <name val="Calibri"/>
      <family val="2"/>
    </font>
    <font>
      <b/>
      <sz val="20"/>
      <name val="Arial"/>
      <family val="2"/>
    </font>
    <font>
      <sz val="20"/>
      <name val="Arial"/>
      <family val="2"/>
    </font>
    <font>
      <b/>
      <sz val="18"/>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sz val="10"/>
      <color indexed="8"/>
      <name val="Arial"/>
      <family val="0"/>
    </font>
    <font>
      <i/>
      <sz val="6"/>
      <color indexed="9"/>
      <name val="Arial"/>
      <family val="2"/>
    </font>
    <font>
      <b/>
      <sz val="8.5"/>
      <color indexed="8"/>
      <name val="Arial"/>
      <family val="2"/>
    </font>
    <font>
      <b/>
      <sz val="10"/>
      <color indexed="8"/>
      <name val="Arial"/>
      <family val="0"/>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i/>
      <sz val="8"/>
      <color indexed="10"/>
      <name val="Arial"/>
      <family val="2"/>
    </font>
    <font>
      <b/>
      <sz val="8"/>
      <color indexed="8"/>
      <name val="Tahoma"/>
      <family val="0"/>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5" fillId="3" borderId="1" applyNumberFormat="0" applyAlignment="0" applyProtection="0"/>
    <xf numFmtId="0" fontId="6" fillId="15" borderId="2" applyNumberFormat="0" applyAlignment="0" applyProtection="0"/>
    <xf numFmtId="0" fontId="7" fillId="15" borderId="1"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6" fillId="0" borderId="6" applyNumberFormat="0" applyFill="0" applyAlignment="0" applyProtection="0"/>
    <xf numFmtId="0" fontId="6" fillId="0" borderId="6" applyNumberFormat="0" applyFill="0" applyAlignment="0" applyProtection="0"/>
    <xf numFmtId="0" fontId="11" fillId="9" borderId="7"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16" borderId="0" applyNumberFormat="0" applyBorder="0" applyAlignment="0" applyProtection="0"/>
    <xf numFmtId="0" fontId="15" fillId="0" borderId="0" applyNumberFormat="0" applyFill="0" applyBorder="0" applyAlignment="0" applyProtection="0"/>
    <xf numFmtId="0" fontId="0" fillId="4" borderId="1" applyNumberFormat="0" applyFont="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cellStyleXfs>
  <cellXfs count="148">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horizontal="center"/>
    </xf>
    <xf numFmtId="49" fontId="22" fillId="0" borderId="0" xfId="0" applyNumberFormat="1" applyFont="1" applyAlignment="1">
      <alignment vertical="top"/>
    </xf>
    <xf numFmtId="49" fontId="23" fillId="0" borderId="0" xfId="0" applyNumberFormat="1" applyFont="1" applyAlignment="1">
      <alignment horizontal="left"/>
    </xf>
    <xf numFmtId="49" fontId="24" fillId="0" borderId="0" xfId="0" applyNumberFormat="1" applyFont="1" applyAlignment="1">
      <alignment horizontal="left"/>
    </xf>
    <xf numFmtId="0" fontId="20" fillId="0" borderId="0" xfId="0" applyFont="1" applyAlignment="1">
      <alignment vertical="top"/>
    </xf>
    <xf numFmtId="49" fontId="25" fillId="0" borderId="0" xfId="0" applyNumberFormat="1" applyFont="1" applyAlignment="1">
      <alignment horizontal="left"/>
    </xf>
    <xf numFmtId="49" fontId="25" fillId="0" borderId="0" xfId="0" applyNumberFormat="1" applyFont="1" applyAlignment="1">
      <alignment/>
    </xf>
    <xf numFmtId="49" fontId="0" fillId="0" borderId="0" xfId="0" applyNumberFormat="1" applyFont="1" applyAlignment="1">
      <alignment/>
    </xf>
    <xf numFmtId="49" fontId="26" fillId="0" borderId="0" xfId="0" applyNumberFormat="1" applyFont="1" applyAlignment="1">
      <alignment/>
    </xf>
    <xf numFmtId="0" fontId="0" fillId="0" borderId="0" xfId="0" applyFont="1" applyAlignment="1">
      <alignment/>
    </xf>
    <xf numFmtId="49" fontId="27" fillId="15" borderId="0" xfId="0" applyNumberFormat="1" applyFont="1" applyFill="1" applyAlignment="1">
      <alignment vertical="center"/>
    </xf>
    <xf numFmtId="49" fontId="28" fillId="15" borderId="0" xfId="0" applyNumberFormat="1" applyFont="1" applyFill="1" applyAlignment="1">
      <alignment vertical="center"/>
    </xf>
    <xf numFmtId="49" fontId="29" fillId="15" borderId="0" xfId="0" applyNumberFormat="1" applyFont="1" applyFill="1" applyAlignment="1">
      <alignment horizontal="right" vertical="center"/>
    </xf>
    <xf numFmtId="49" fontId="27" fillId="0" borderId="0" xfId="0" applyNumberFormat="1" applyFont="1" applyFill="1" applyAlignment="1">
      <alignment vertical="center"/>
    </xf>
    <xf numFmtId="49" fontId="29" fillId="0" borderId="0" xfId="0" applyNumberFormat="1" applyFont="1" applyFill="1" applyAlignment="1">
      <alignment horizontal="right" vertical="center"/>
    </xf>
    <xf numFmtId="0" fontId="30" fillId="0" borderId="0" xfId="0" applyFont="1" applyAlignment="1">
      <alignment vertical="center"/>
    </xf>
    <xf numFmtId="49" fontId="31" fillId="0" borderId="9" xfId="0" applyNumberFormat="1" applyFont="1" applyBorder="1" applyAlignment="1">
      <alignment vertical="center"/>
    </xf>
    <xf numFmtId="49" fontId="0" fillId="0" borderId="9" xfId="0" applyNumberFormat="1" applyFont="1" applyBorder="1" applyAlignment="1">
      <alignment vertical="center"/>
    </xf>
    <xf numFmtId="49" fontId="32" fillId="0" borderId="9" xfId="0" applyNumberFormat="1" applyFont="1" applyBorder="1" applyAlignment="1">
      <alignment vertical="center"/>
    </xf>
    <xf numFmtId="49" fontId="31" fillId="0" borderId="9" xfId="35" applyNumberFormat="1" applyFont="1" applyBorder="1" applyAlignment="1" applyProtection="1">
      <alignment vertical="center"/>
      <protection locked="0"/>
    </xf>
    <xf numFmtId="0" fontId="33" fillId="0" borderId="9" xfId="0" applyFont="1" applyBorder="1" applyAlignment="1">
      <alignment horizontal="left" vertical="center"/>
    </xf>
    <xf numFmtId="49" fontId="33" fillId="0" borderId="9" xfId="0" applyNumberFormat="1" applyFont="1" applyBorder="1" applyAlignment="1">
      <alignment horizontal="right" vertical="center"/>
    </xf>
    <xf numFmtId="0" fontId="31" fillId="0" borderId="0" xfId="0" applyFont="1" applyAlignment="1">
      <alignment vertical="center"/>
    </xf>
    <xf numFmtId="49" fontId="34" fillId="15" borderId="0" xfId="0" applyNumberFormat="1" applyFont="1" applyFill="1" applyAlignment="1">
      <alignment horizontal="right" vertical="center"/>
    </xf>
    <xf numFmtId="49" fontId="34" fillId="15" borderId="0" xfId="0" applyNumberFormat="1" applyFont="1" applyFill="1" applyAlignment="1">
      <alignment horizontal="center" vertical="center"/>
    </xf>
    <xf numFmtId="49" fontId="34" fillId="15" borderId="0" xfId="0" applyNumberFormat="1" applyFont="1" applyFill="1" applyAlignment="1">
      <alignment horizontal="left" vertical="center"/>
    </xf>
    <xf numFmtId="49" fontId="35" fillId="15" borderId="0" xfId="0" applyNumberFormat="1" applyFont="1" applyFill="1" applyAlignment="1">
      <alignment horizontal="center" vertical="center"/>
    </xf>
    <xf numFmtId="49" fontId="35" fillId="15" borderId="0" xfId="0" applyNumberFormat="1" applyFont="1" applyFill="1" applyAlignment="1">
      <alignment vertical="center"/>
    </xf>
    <xf numFmtId="49" fontId="30" fillId="15" borderId="0" xfId="0" applyNumberFormat="1" applyFont="1" applyFill="1" applyAlignment="1">
      <alignment horizontal="right" vertical="center"/>
    </xf>
    <xf numFmtId="49" fontId="30" fillId="0" borderId="0" xfId="0" applyNumberFormat="1" applyFont="1" applyAlignment="1">
      <alignment horizontal="center" vertical="center"/>
    </xf>
    <xf numFmtId="0" fontId="30" fillId="0" borderId="0" xfId="0" applyFont="1" applyAlignment="1">
      <alignment horizontal="center" vertical="center"/>
    </xf>
    <xf numFmtId="49" fontId="30" fillId="0" borderId="0" xfId="0" applyNumberFormat="1" applyFont="1" applyAlignment="1">
      <alignment horizontal="left" vertical="center"/>
    </xf>
    <xf numFmtId="49" fontId="0" fillId="0" borderId="0" xfId="0" applyNumberFormat="1" applyFont="1" applyAlignment="1">
      <alignment vertical="center"/>
    </xf>
    <xf numFmtId="49" fontId="36" fillId="0" borderId="0" xfId="0" applyNumberFormat="1" applyFont="1" applyAlignment="1">
      <alignment horizontal="center" vertical="center"/>
    </xf>
    <xf numFmtId="49" fontId="36" fillId="0" borderId="0" xfId="0" applyNumberFormat="1" applyFont="1" applyAlignment="1">
      <alignment vertical="center"/>
    </xf>
    <xf numFmtId="49" fontId="37" fillId="15" borderId="0" xfId="0" applyNumberFormat="1" applyFont="1" applyFill="1" applyAlignment="1">
      <alignment horizontal="center" vertical="center"/>
    </xf>
    <xf numFmtId="0" fontId="38" fillId="0" borderId="10" xfId="0" applyFont="1" applyBorder="1" applyAlignment="1">
      <alignment vertical="center"/>
    </xf>
    <xf numFmtId="0" fontId="39" fillId="17" borderId="10" xfId="0" applyFont="1" applyFill="1" applyBorder="1" applyAlignment="1">
      <alignment horizontal="center" vertical="center"/>
    </xf>
    <xf numFmtId="0" fontId="37" fillId="0" borderId="10" xfId="0" applyFont="1" applyBorder="1" applyAlignment="1">
      <alignment vertical="center"/>
    </xf>
    <xf numFmtId="0" fontId="40" fillId="0" borderId="10" xfId="0" applyFont="1" applyBorder="1" applyAlignment="1">
      <alignment horizontal="center" vertical="center"/>
    </xf>
    <xf numFmtId="0" fontId="40" fillId="0" borderId="0" xfId="0" applyFont="1" applyAlignment="1">
      <alignment vertical="center"/>
    </xf>
    <xf numFmtId="0" fontId="38" fillId="18" borderId="0" xfId="0" applyFont="1" applyFill="1" applyAlignment="1">
      <alignment vertical="center"/>
    </xf>
    <xf numFmtId="0" fontId="41" fillId="18" borderId="0" xfId="0" applyFont="1" applyFill="1" applyAlignment="1">
      <alignment vertical="center"/>
    </xf>
    <xf numFmtId="49" fontId="38" fillId="18" borderId="0" xfId="0" applyNumberFormat="1" applyFont="1" applyFill="1" applyAlignment="1">
      <alignment vertical="center"/>
    </xf>
    <xf numFmtId="49" fontId="41" fillId="18" borderId="0" xfId="0" applyNumberFormat="1" applyFont="1" applyFill="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49" fontId="38" fillId="15" borderId="0" xfId="0" applyNumberFormat="1" applyFont="1" applyFill="1" applyAlignment="1">
      <alignment horizontal="center" vertical="center"/>
    </xf>
    <xf numFmtId="0" fontId="38" fillId="0" borderId="0" xfId="0" applyFont="1" applyAlignment="1">
      <alignment horizontal="center" vertical="center"/>
    </xf>
    <xf numFmtId="0" fontId="40" fillId="0" borderId="0" xfId="0" applyFont="1" applyAlignment="1">
      <alignment vertical="center"/>
    </xf>
    <xf numFmtId="0" fontId="42" fillId="0" borderId="0" xfId="0" applyFont="1" applyAlignment="1">
      <alignment vertical="center"/>
    </xf>
    <xf numFmtId="0" fontId="35" fillId="0" borderId="0" xfId="0" applyFont="1" applyAlignment="1">
      <alignment horizontal="right" vertical="center"/>
    </xf>
    <xf numFmtId="0" fontId="43" fillId="19" borderId="12" xfId="0" applyFont="1" applyFill="1" applyBorder="1" applyAlignment="1">
      <alignment horizontal="right" vertical="center"/>
    </xf>
    <xf numFmtId="0" fontId="40" fillId="0" borderId="10" xfId="0" applyFont="1" applyBorder="1" applyAlignment="1">
      <alignment vertical="center"/>
    </xf>
    <xf numFmtId="0" fontId="0" fillId="0" borderId="13" xfId="0" applyFont="1" applyBorder="1" applyAlignment="1">
      <alignment vertical="center"/>
    </xf>
    <xf numFmtId="0" fontId="38" fillId="0" borderId="10" xfId="0" applyFont="1" applyBorder="1" applyAlignment="1">
      <alignment vertical="center"/>
    </xf>
    <xf numFmtId="0" fontId="40" fillId="0" borderId="14" xfId="0" applyFont="1" applyBorder="1" applyAlignment="1">
      <alignment horizontal="center" vertical="center"/>
    </xf>
    <xf numFmtId="0" fontId="40" fillId="0" borderId="15" xfId="0" applyFont="1" applyBorder="1" applyAlignment="1">
      <alignment horizontal="left" vertical="center"/>
    </xf>
    <xf numFmtId="0" fontId="39" fillId="0" borderId="0" xfId="0" applyFont="1" applyAlignment="1">
      <alignment horizontal="center" vertical="center"/>
    </xf>
    <xf numFmtId="0" fontId="40" fillId="0" borderId="0" xfId="0" applyFont="1" applyAlignment="1">
      <alignment horizontal="center" vertical="center"/>
    </xf>
    <xf numFmtId="0" fontId="43" fillId="19" borderId="15" xfId="0" applyFont="1" applyFill="1" applyBorder="1" applyAlignment="1">
      <alignment horizontal="right" vertical="center"/>
    </xf>
    <xf numFmtId="49" fontId="40" fillId="0" borderId="10" xfId="0" applyNumberFormat="1" applyFont="1" applyBorder="1" applyAlignment="1">
      <alignment vertical="center"/>
    </xf>
    <xf numFmtId="49" fontId="40" fillId="0" borderId="0" xfId="0" applyNumberFormat="1" applyFont="1" applyAlignment="1">
      <alignment vertical="center"/>
    </xf>
    <xf numFmtId="0" fontId="40" fillId="0" borderId="15" xfId="0" applyFont="1" applyBorder="1" applyAlignment="1">
      <alignment vertical="center"/>
    </xf>
    <xf numFmtId="49" fontId="40" fillId="0" borderId="15" xfId="0" applyNumberFormat="1" applyFont="1" applyBorder="1" applyAlignment="1">
      <alignment vertical="center"/>
    </xf>
    <xf numFmtId="0" fontId="40" fillId="0" borderId="14" xfId="0" applyFont="1" applyBorder="1" applyAlignment="1">
      <alignment vertical="center"/>
    </xf>
    <xf numFmtId="0" fontId="44" fillId="0" borderId="14" xfId="0" applyFont="1" applyBorder="1" applyAlignment="1">
      <alignment horizontal="center" vertical="center"/>
    </xf>
    <xf numFmtId="0" fontId="42" fillId="0" borderId="0" xfId="0" applyFont="1" applyAlignment="1">
      <alignment vertical="center"/>
    </xf>
    <xf numFmtId="0" fontId="44" fillId="0" borderId="0" xfId="0" applyFont="1" applyAlignment="1">
      <alignment vertical="center"/>
    </xf>
    <xf numFmtId="0" fontId="44" fillId="0" borderId="10" xfId="0" applyFont="1" applyBorder="1" applyAlignment="1">
      <alignment horizontal="center" vertical="center"/>
    </xf>
    <xf numFmtId="0" fontId="41" fillId="18" borderId="15" xfId="0" applyFont="1" applyFill="1" applyBorder="1" applyAlignment="1">
      <alignment vertical="center"/>
    </xf>
    <xf numFmtId="0" fontId="0" fillId="0" borderId="16" xfId="0" applyFont="1" applyBorder="1" applyAlignment="1">
      <alignment vertical="center"/>
    </xf>
    <xf numFmtId="49" fontId="40" fillId="0" borderId="14" xfId="0" applyNumberFormat="1" applyFont="1" applyBorder="1" applyAlignment="1">
      <alignment vertical="center"/>
    </xf>
    <xf numFmtId="0" fontId="45" fillId="0" borderId="0" xfId="0" applyFont="1" applyAlignment="1">
      <alignment vertical="center"/>
    </xf>
    <xf numFmtId="0" fontId="41" fillId="18" borderId="10" xfId="0" applyFont="1" applyFill="1" applyBorder="1" applyAlignment="1">
      <alignment vertical="center"/>
    </xf>
    <xf numFmtId="49" fontId="37" fillId="15" borderId="0" xfId="0" applyNumberFormat="1" applyFont="1" applyFill="1" applyAlignment="1">
      <alignment horizontal="center" vertical="center"/>
    </xf>
    <xf numFmtId="0" fontId="41" fillId="18" borderId="14" xfId="0" applyFont="1" applyFill="1" applyBorder="1" applyAlignment="1">
      <alignment vertical="center"/>
    </xf>
    <xf numFmtId="0" fontId="46" fillId="18" borderId="0" xfId="0" applyFont="1" applyFill="1" applyAlignment="1">
      <alignment horizontal="right" vertical="center"/>
    </xf>
    <xf numFmtId="0" fontId="47" fillId="0" borderId="0" xfId="0" applyFont="1" applyAlignment="1">
      <alignment vertical="center"/>
    </xf>
    <xf numFmtId="0" fontId="40" fillId="0" borderId="14" xfId="0" applyFont="1" applyBorder="1" applyAlignment="1">
      <alignment horizontal="right" vertical="center"/>
    </xf>
    <xf numFmtId="0" fontId="43" fillId="19" borderId="0" xfId="0" applyFont="1" applyFill="1" applyAlignment="1">
      <alignment horizontal="right" vertical="center"/>
    </xf>
    <xf numFmtId="49" fontId="0" fillId="18" borderId="0" xfId="0" applyNumberFormat="1" applyFont="1" applyFill="1" applyAlignment="1">
      <alignment vertical="center"/>
    </xf>
    <xf numFmtId="49" fontId="48" fillId="18" borderId="0" xfId="0" applyNumberFormat="1" applyFont="1" applyFill="1" applyAlignment="1">
      <alignment horizontal="center" vertical="center"/>
    </xf>
    <xf numFmtId="49" fontId="49" fillId="0" borderId="0" xfId="0" applyNumberFormat="1" applyFont="1" applyAlignment="1">
      <alignment vertical="center"/>
    </xf>
    <xf numFmtId="49" fontId="50" fillId="0" borderId="0" xfId="0" applyNumberFormat="1" applyFont="1" applyAlignment="1">
      <alignment horizontal="center" vertical="center"/>
    </xf>
    <xf numFmtId="49" fontId="49" fillId="18" borderId="0" xfId="0" applyNumberFormat="1" applyFont="1" applyFill="1" applyAlignment="1">
      <alignment vertical="center"/>
    </xf>
    <xf numFmtId="49" fontId="50" fillId="18" borderId="0" xfId="0" applyNumberFormat="1" applyFont="1" applyFill="1" applyAlignment="1">
      <alignment vertical="center"/>
    </xf>
    <xf numFmtId="0" fontId="0" fillId="18" borderId="0" xfId="0" applyFill="1" applyAlignment="1">
      <alignment vertical="center"/>
    </xf>
    <xf numFmtId="0" fontId="0" fillId="0" borderId="0" xfId="0" applyAlignment="1">
      <alignment vertical="center"/>
    </xf>
    <xf numFmtId="0" fontId="27" fillId="15" borderId="17" xfId="0" applyFont="1" applyFill="1" applyBorder="1" applyAlignment="1">
      <alignment vertical="center"/>
    </xf>
    <xf numFmtId="0" fontId="27" fillId="15" borderId="18" xfId="0" applyFont="1" applyFill="1" applyBorder="1" applyAlignment="1">
      <alignment vertical="center"/>
    </xf>
    <xf numFmtId="0" fontId="27" fillId="15" borderId="19" xfId="0" applyFont="1" applyFill="1" applyBorder="1" applyAlignment="1">
      <alignment vertical="center"/>
    </xf>
    <xf numFmtId="49" fontId="29" fillId="15" borderId="18" xfId="0" applyNumberFormat="1" applyFont="1" applyFill="1" applyBorder="1" applyAlignment="1">
      <alignment horizontal="center" vertical="center"/>
    </xf>
    <xf numFmtId="49" fontId="29" fillId="15" borderId="18" xfId="0" applyNumberFormat="1" applyFont="1" applyFill="1" applyBorder="1" applyAlignment="1">
      <alignment vertical="center"/>
    </xf>
    <xf numFmtId="49" fontId="29" fillId="15" borderId="18" xfId="0" applyNumberFormat="1" applyFont="1" applyFill="1" applyBorder="1" applyAlignment="1">
      <alignment horizontal="centerContinuous" vertical="center"/>
    </xf>
    <xf numFmtId="49" fontId="29" fillId="15" borderId="20" xfId="0" applyNumberFormat="1" applyFont="1" applyFill="1" applyBorder="1" applyAlignment="1">
      <alignment horizontal="centerContinuous" vertical="center"/>
    </xf>
    <xf numFmtId="49" fontId="28" fillId="15" borderId="18" xfId="0" applyNumberFormat="1" applyFont="1" applyFill="1" applyBorder="1" applyAlignment="1">
      <alignment vertical="center"/>
    </xf>
    <xf numFmtId="49" fontId="28" fillId="15" borderId="20" xfId="0" applyNumberFormat="1" applyFont="1" applyFill="1" applyBorder="1" applyAlignment="1">
      <alignment vertical="center"/>
    </xf>
    <xf numFmtId="49" fontId="27" fillId="15" borderId="18" xfId="0" applyNumberFormat="1" applyFont="1" applyFill="1" applyBorder="1" applyAlignment="1">
      <alignment horizontal="left" vertical="center"/>
    </xf>
    <xf numFmtId="49" fontId="27" fillId="0" borderId="18" xfId="0" applyNumberFormat="1" applyFont="1" applyBorder="1" applyAlignment="1">
      <alignment horizontal="left" vertical="center"/>
    </xf>
    <xf numFmtId="49" fontId="28" fillId="18" borderId="20" xfId="0" applyNumberFormat="1" applyFont="1" applyFill="1" applyBorder="1" applyAlignment="1">
      <alignment vertical="center"/>
    </xf>
    <xf numFmtId="0" fontId="34" fillId="0" borderId="0" xfId="0" applyFont="1" applyAlignment="1">
      <alignment vertical="center"/>
    </xf>
    <xf numFmtId="49" fontId="34" fillId="0" borderId="21" xfId="0" applyNumberFormat="1" applyFont="1" applyBorder="1" applyAlignment="1">
      <alignment vertical="center"/>
    </xf>
    <xf numFmtId="49" fontId="34" fillId="0" borderId="0" xfId="0" applyNumberFormat="1" applyFont="1" applyAlignment="1">
      <alignment vertical="center"/>
    </xf>
    <xf numFmtId="49" fontId="34" fillId="0" borderId="15" xfId="0" applyNumberFormat="1" applyFont="1" applyBorder="1" applyAlignment="1">
      <alignment horizontal="right" vertical="center"/>
    </xf>
    <xf numFmtId="49" fontId="34" fillId="0" borderId="0" xfId="0" applyNumberFormat="1" applyFont="1" applyAlignment="1">
      <alignment horizontal="center" vertical="center"/>
    </xf>
    <xf numFmtId="0" fontId="34" fillId="18" borderId="0" xfId="0" applyFont="1" applyFill="1" applyAlignment="1">
      <alignment vertical="center"/>
    </xf>
    <xf numFmtId="49" fontId="34" fillId="18" borderId="0" xfId="0" applyNumberFormat="1" applyFont="1" applyFill="1" applyAlignment="1">
      <alignment horizontal="center" vertical="center"/>
    </xf>
    <xf numFmtId="49" fontId="34" fillId="18" borderId="15" xfId="0" applyNumberFormat="1" applyFont="1" applyFill="1" applyBorder="1" applyAlignment="1">
      <alignment vertical="center"/>
    </xf>
    <xf numFmtId="49" fontId="51" fillId="0" borderId="0" xfId="0" applyNumberFormat="1" applyFont="1" applyAlignment="1">
      <alignment horizontal="center" vertical="center"/>
    </xf>
    <xf numFmtId="49" fontId="35" fillId="0" borderId="0" xfId="0" applyNumberFormat="1" applyFont="1" applyAlignment="1">
      <alignment vertical="center"/>
    </xf>
    <xf numFmtId="49" fontId="35" fillId="0" borderId="15" xfId="0" applyNumberFormat="1" applyFont="1" applyBorder="1" applyAlignment="1">
      <alignment vertical="center"/>
    </xf>
    <xf numFmtId="49" fontId="27" fillId="15" borderId="22" xfId="0" applyNumberFormat="1" applyFont="1" applyFill="1" applyBorder="1" applyAlignment="1">
      <alignment vertical="center"/>
    </xf>
    <xf numFmtId="49" fontId="27" fillId="15" borderId="23" xfId="0" applyNumberFormat="1" applyFont="1" applyFill="1" applyBorder="1" applyAlignment="1">
      <alignment vertical="center"/>
    </xf>
    <xf numFmtId="49" fontId="35" fillId="15" borderId="15" xfId="0" applyNumberFormat="1" applyFont="1" applyFill="1" applyBorder="1" applyAlignment="1">
      <alignment vertical="center"/>
    </xf>
    <xf numFmtId="49" fontId="34" fillId="0" borderId="24" xfId="0" applyNumberFormat="1" applyFont="1" applyBorder="1" applyAlignment="1">
      <alignment vertical="center"/>
    </xf>
    <xf numFmtId="49" fontId="34" fillId="0" borderId="10" xfId="0" applyNumberFormat="1" applyFont="1" applyBorder="1" applyAlignment="1">
      <alignment vertical="center"/>
    </xf>
    <xf numFmtId="49" fontId="34" fillId="0" borderId="14" xfId="0" applyNumberFormat="1" applyFont="1" applyBorder="1" applyAlignment="1">
      <alignment horizontal="right" vertical="center"/>
    </xf>
    <xf numFmtId="0" fontId="34" fillId="0" borderId="10" xfId="0" applyFont="1" applyBorder="1" applyAlignment="1">
      <alignment vertical="center"/>
    </xf>
    <xf numFmtId="49" fontId="35" fillId="0" borderId="10" xfId="0" applyNumberFormat="1" applyFont="1" applyBorder="1" applyAlignment="1">
      <alignment vertical="center"/>
    </xf>
    <xf numFmtId="49" fontId="35" fillId="0" borderId="14" xfId="0" applyNumberFormat="1" applyFont="1" applyBorder="1" applyAlignment="1">
      <alignment vertical="center"/>
    </xf>
    <xf numFmtId="49" fontId="34" fillId="15" borderId="22" xfId="0" applyNumberFormat="1" applyFont="1" applyFill="1" applyBorder="1" applyAlignment="1">
      <alignment vertical="center"/>
    </xf>
    <xf numFmtId="49" fontId="34" fillId="15" borderId="23" xfId="0" applyNumberFormat="1" applyFont="1" applyFill="1" applyBorder="1" applyAlignment="1">
      <alignment vertical="center"/>
    </xf>
    <xf numFmtId="49" fontId="34" fillId="15" borderId="12" xfId="0" applyNumberFormat="1" applyFont="1" applyFill="1" applyBorder="1" applyAlignment="1">
      <alignment horizontal="right" vertical="center"/>
    </xf>
    <xf numFmtId="0" fontId="34" fillId="15" borderId="21" xfId="0" applyFont="1" applyFill="1" applyBorder="1" applyAlignment="1">
      <alignment vertical="center"/>
    </xf>
    <xf numFmtId="49" fontId="34" fillId="15" borderId="15" xfId="0" applyNumberFormat="1" applyFont="1" applyFill="1" applyBorder="1" applyAlignment="1">
      <alignment horizontal="right" vertical="center"/>
    </xf>
    <xf numFmtId="0" fontId="27" fillId="15" borderId="21" xfId="0" applyFont="1" applyFill="1" applyBorder="1" applyAlignment="1">
      <alignment vertical="center"/>
    </xf>
    <xf numFmtId="0" fontId="27" fillId="15" borderId="0" xfId="0" applyFont="1" applyFill="1" applyBorder="1" applyAlignment="1">
      <alignment vertical="center"/>
    </xf>
    <xf numFmtId="0" fontId="27" fillId="15" borderId="25" xfId="0" applyFont="1" applyFill="1" applyBorder="1" applyAlignment="1">
      <alignment vertical="center"/>
    </xf>
    <xf numFmtId="49" fontId="34" fillId="15" borderId="21" xfId="0" applyNumberFormat="1" applyFont="1" applyFill="1" applyBorder="1" applyAlignment="1">
      <alignment vertical="center"/>
    </xf>
    <xf numFmtId="49" fontId="34" fillId="15" borderId="0" xfId="0" applyNumberFormat="1" applyFont="1" applyFill="1" applyAlignment="1">
      <alignment vertical="center"/>
    </xf>
    <xf numFmtId="0" fontId="34" fillId="15" borderId="15" xfId="0" applyFont="1" applyFill="1" applyBorder="1" applyAlignment="1">
      <alignment horizontal="right" vertical="center"/>
    </xf>
    <xf numFmtId="49" fontId="34" fillId="15" borderId="24" xfId="0" applyNumberFormat="1" applyFont="1" applyFill="1" applyBorder="1" applyAlignment="1">
      <alignment vertical="center"/>
    </xf>
    <xf numFmtId="49" fontId="34" fillId="15" borderId="10" xfId="0" applyNumberFormat="1" applyFont="1" applyFill="1" applyBorder="1" applyAlignment="1">
      <alignment vertical="center"/>
    </xf>
    <xf numFmtId="0" fontId="34" fillId="15" borderId="14" xfId="0" applyFont="1" applyFill="1" applyBorder="1" applyAlignment="1">
      <alignment horizontal="right" vertical="center"/>
    </xf>
    <xf numFmtId="49" fontId="34" fillId="0" borderId="10" xfId="0" applyNumberFormat="1" applyFont="1" applyBorder="1" applyAlignment="1">
      <alignment horizontal="center" vertical="center"/>
    </xf>
    <xf numFmtId="0" fontId="34" fillId="18" borderId="10" xfId="0" applyFont="1" applyFill="1" applyBorder="1" applyAlignment="1">
      <alignment vertical="center"/>
    </xf>
    <xf numFmtId="49" fontId="34" fillId="18" borderId="10" xfId="0" applyNumberFormat="1" applyFont="1" applyFill="1" applyBorder="1" applyAlignment="1">
      <alignment horizontal="center" vertical="center"/>
    </xf>
    <xf numFmtId="49" fontId="34" fillId="18" borderId="14" xfId="0" applyNumberFormat="1" applyFont="1" applyFill="1" applyBorder="1" applyAlignment="1">
      <alignment vertical="center"/>
    </xf>
    <xf numFmtId="49" fontId="51" fillId="0" borderId="10" xfId="0" applyNumberFormat="1" applyFont="1" applyBorder="1" applyAlignment="1">
      <alignment horizontal="center" vertical="center"/>
    </xf>
    <xf numFmtId="0" fontId="43" fillId="19" borderId="14" xfId="0" applyFont="1" applyFill="1" applyBorder="1" applyAlignment="1">
      <alignment horizontal="right" vertical="center"/>
    </xf>
    <xf numFmtId="0" fontId="35" fillId="0" borderId="0" xfId="0" applyFont="1" applyAlignment="1">
      <alignment/>
    </xf>
    <xf numFmtId="0" fontId="26" fillId="0" borderId="0" xfId="0" applyFont="1" applyAlignment="1">
      <alignment/>
    </xf>
    <xf numFmtId="14" fontId="31" fillId="0" borderId="9" xfId="0" applyNumberFormat="1" applyFon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33"/>
    <cellStyle name="Comma [0]" xfId="34"/>
    <cellStyle name="Currency" xfId="35"/>
    <cellStyle name="Currency [0]" xfId="36"/>
    <cellStyle name="Followed Hyperlink" xfId="37"/>
    <cellStyle name="Hyperlink" xfId="38"/>
    <cellStyle name="Percent" xfId="39"/>
    <cellStyle name="Акцент1" xfId="40"/>
    <cellStyle name="Акцент2" xfId="41"/>
    <cellStyle name="Акцент3" xfId="42"/>
    <cellStyle name="Акцент4" xfId="43"/>
    <cellStyle name="Акцент5" xfId="44"/>
    <cellStyle name="Акцент6" xfId="45"/>
    <cellStyle name="Ввод " xfId="46"/>
    <cellStyle name="Вывод" xfId="47"/>
    <cellStyle name="Вычисление" xfId="48"/>
    <cellStyle name="Заголовок 1" xfId="49"/>
    <cellStyle name="Заголовок 2" xfId="50"/>
    <cellStyle name="Заголовок 3" xfId="51"/>
    <cellStyle name="Заголовок 4" xfId="52"/>
    <cellStyle name="Итог" xfId="53"/>
    <cellStyle name="Итог_U14 TE JunTour 07 v1" xfId="54"/>
    <cellStyle name="Контрольная ячейка" xfId="55"/>
    <cellStyle name="Название" xfId="56"/>
    <cellStyle name="Нейтральный" xfId="57"/>
    <cellStyle name="Плохой" xfId="58"/>
    <cellStyle name="Пояснение" xfId="59"/>
    <cellStyle name="Примечание" xfId="60"/>
    <cellStyle name="Связанная ячейка" xfId="61"/>
    <cellStyle name="Текст предупреждения" xfId="62"/>
    <cellStyle name="Хороший" xfId="63"/>
  </cellStyles>
  <dxfs count="7">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209550</xdr:colOff>
      <xdr:row>0</xdr:row>
      <xdr:rowOff>19050</xdr:rowOff>
    </xdr:from>
    <xdr:to>
      <xdr:col>16</xdr:col>
      <xdr:colOff>66675</xdr:colOff>
      <xdr:row>3</xdr:row>
      <xdr:rowOff>9525</xdr:rowOff>
    </xdr:to>
    <xdr:pic>
      <xdr:nvPicPr>
        <xdr:cNvPr id="1"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nis\Krasnogorsk\turs\2008\K-Cup-te14\U14%20TE%20JunTour%2007%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SetUp Officials"/>
      <sheetName val="B14 Plr List"/>
      <sheetName val="G14 Plr List"/>
      <sheetName val="U14 Offence Report"/>
      <sheetName val="B14 Si Main Draw Sign-in sheet"/>
      <sheetName val="B14 Si Main Draw Prep"/>
      <sheetName val="B14 Si Main 24&amp;32"/>
      <sheetName val="G14 Si Main Draw Sign-in sheet"/>
      <sheetName val="G14 Si Main Draw Prep"/>
      <sheetName val="G14 Si Main 24&amp;32"/>
      <sheetName val="B14 Si Qual Draw Sign-in sheet"/>
      <sheetName val="B14 Si Qual Draw Prep"/>
      <sheetName val="B14 Si Qual 32&gt;4"/>
      <sheetName val="G14 Si Qual Draw Sign-in sheet"/>
      <sheetName val="G14 Si Qual Draw Prep"/>
      <sheetName val="G14 Si Qual 32&gt;4"/>
      <sheetName val="B14 Do Sign-in sheet"/>
      <sheetName val="B14 Do Main Draw Prep"/>
      <sheetName val="B14 Do Main 16"/>
      <sheetName val="G14 Do Sign-in sheet"/>
      <sheetName val="G14 Do Main Draw Prep"/>
      <sheetName val="G14 Do Main 16"/>
      <sheetName val="B14 Si LL List"/>
      <sheetName val="B14 Si Alt List"/>
      <sheetName val="B14 Do Alt List"/>
      <sheetName val="G14 Si LL List"/>
      <sheetName val="G14 Si Alt List"/>
      <sheetName val="G14 Do Alt List"/>
      <sheetName val="B14 1RD Consolation Sign-in"/>
      <sheetName val="B14 Consolation 1RD Draw Prep"/>
      <sheetName val="B14 1RD Consolation 16"/>
      <sheetName val="G14 1RD Consolation Sign-in"/>
      <sheetName val="G14 Consolation 1RD Draw Prep"/>
      <sheetName val="G14 1RD Consolation 16"/>
    </sheetNames>
    <definedNames>
      <definedName name="Jun_Hide_CU"/>
      <definedName name="Jun_Show_CU"/>
    </definedNames>
    <sheetDataSet>
      <sheetData sheetId="0">
        <row r="6">
          <cell r="A6" t="str">
            <v>Krasnogorsk Cup</v>
          </cell>
        </row>
        <row r="8">
          <cell r="A8" t="str">
            <v>Tennis Europe Junior Tour</v>
          </cell>
        </row>
        <row r="10">
          <cell r="A10">
            <v>39678</v>
          </cell>
          <cell r="C10" t="str">
            <v>Krasnogorsk, Russia</v>
          </cell>
          <cell r="D10">
            <v>3</v>
          </cell>
          <cell r="E10" t="str">
            <v>Gorobinskiy Aleksandr</v>
          </cell>
        </row>
      </sheetData>
      <sheetData sheetId="1">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9">
        <row r="5">
          <cell r="R5">
            <v>32</v>
          </cell>
        </row>
        <row r="7">
          <cell r="A7">
            <v>1</v>
          </cell>
          <cell r="B7" t="str">
            <v>Mun</v>
          </cell>
          <cell r="C7" t="str">
            <v>Viktoria</v>
          </cell>
          <cell r="D7" t="str">
            <v>BLR</v>
          </cell>
          <cell r="E7">
            <v>34682</v>
          </cell>
          <cell r="H7">
            <v>48</v>
          </cell>
          <cell r="K7">
            <v>0</v>
          </cell>
          <cell r="L7" t="str">
            <v>BLR9</v>
          </cell>
          <cell r="M7">
            <v>1</v>
          </cell>
          <cell r="N7">
            <v>1</v>
          </cell>
          <cell r="O7" t="str">
            <v>DA</v>
          </cell>
          <cell r="Q7">
            <v>1</v>
          </cell>
          <cell r="R7">
            <v>1</v>
          </cell>
        </row>
        <row r="8">
          <cell r="A8">
            <v>2</v>
          </cell>
          <cell r="B8" t="str">
            <v>Saitova</v>
          </cell>
          <cell r="C8" t="str">
            <v>Anastasiya</v>
          </cell>
          <cell r="D8" t="str">
            <v>RUS</v>
          </cell>
          <cell r="E8">
            <v>34746</v>
          </cell>
          <cell r="H8">
            <v>148</v>
          </cell>
          <cell r="K8">
            <v>0</v>
          </cell>
          <cell r="L8" t="str">
            <v>RUS9</v>
          </cell>
          <cell r="M8">
            <v>32</v>
          </cell>
          <cell r="N8">
            <v>1</v>
          </cell>
          <cell r="O8" t="str">
            <v>DA</v>
          </cell>
          <cell r="Q8">
            <v>1</v>
          </cell>
          <cell r="R8">
            <v>32</v>
          </cell>
        </row>
        <row r="9">
          <cell r="A9">
            <v>3</v>
          </cell>
          <cell r="B9" t="str">
            <v>Guskova</v>
          </cell>
          <cell r="C9" t="str">
            <v>Tatiana</v>
          </cell>
          <cell r="D9" t="str">
            <v>RUS</v>
          </cell>
          <cell r="E9">
            <v>34786</v>
          </cell>
          <cell r="H9">
            <v>158</v>
          </cell>
          <cell r="K9">
            <v>0</v>
          </cell>
          <cell r="L9" t="str">
            <v>RUS9</v>
          </cell>
          <cell r="M9">
            <v>24</v>
          </cell>
          <cell r="N9">
            <v>1</v>
          </cell>
          <cell r="O9" t="str">
            <v>DA</v>
          </cell>
          <cell r="Q9">
            <v>1</v>
          </cell>
          <cell r="R9">
            <v>24</v>
          </cell>
        </row>
        <row r="10">
          <cell r="A10">
            <v>4</v>
          </cell>
          <cell r="B10" t="str">
            <v>Zubkova</v>
          </cell>
          <cell r="C10" t="str">
            <v>Anastasiya</v>
          </cell>
          <cell r="D10" t="str">
            <v>RUS</v>
          </cell>
          <cell r="E10">
            <v>34448</v>
          </cell>
          <cell r="H10">
            <v>186</v>
          </cell>
          <cell r="K10">
            <v>0</v>
          </cell>
          <cell r="L10" t="str">
            <v>RUS9</v>
          </cell>
          <cell r="M10">
            <v>9</v>
          </cell>
          <cell r="N10">
            <v>1</v>
          </cell>
          <cell r="O10" t="str">
            <v>DA</v>
          </cell>
          <cell r="Q10">
            <v>1</v>
          </cell>
          <cell r="R10">
            <v>9</v>
          </cell>
        </row>
        <row r="11">
          <cell r="A11">
            <v>5</v>
          </cell>
          <cell r="B11" t="str">
            <v>Luzina</v>
          </cell>
          <cell r="C11" t="str">
            <v>Elizaveta</v>
          </cell>
          <cell r="D11" t="str">
            <v>RUS</v>
          </cell>
          <cell r="E11">
            <v>34501</v>
          </cell>
          <cell r="H11">
            <v>200</v>
          </cell>
          <cell r="K11">
            <v>0</v>
          </cell>
          <cell r="L11" t="str">
            <v>RUS9</v>
          </cell>
          <cell r="M11">
            <v>16</v>
          </cell>
          <cell r="N11">
            <v>1</v>
          </cell>
          <cell r="O11" t="str">
            <v>DA</v>
          </cell>
          <cell r="Q11">
            <v>1</v>
          </cell>
          <cell r="R11">
            <v>16</v>
          </cell>
        </row>
        <row r="12">
          <cell r="A12">
            <v>6</v>
          </cell>
          <cell r="B12" t="str">
            <v>Makarova</v>
          </cell>
          <cell r="C12" t="str">
            <v>Marya</v>
          </cell>
          <cell r="D12" t="str">
            <v>RUS</v>
          </cell>
          <cell r="E12">
            <v>34855</v>
          </cell>
          <cell r="H12">
            <v>227</v>
          </cell>
          <cell r="K12">
            <v>0</v>
          </cell>
          <cell r="L12" t="str">
            <v>RUS9</v>
          </cell>
          <cell r="M12">
            <v>8</v>
          </cell>
          <cell r="N12">
            <v>1</v>
          </cell>
          <cell r="O12" t="str">
            <v>DA</v>
          </cell>
          <cell r="Q12">
            <v>1</v>
          </cell>
          <cell r="R12">
            <v>8</v>
          </cell>
        </row>
        <row r="13">
          <cell r="A13">
            <v>7</v>
          </cell>
          <cell r="B13" t="str">
            <v>Kotova</v>
          </cell>
          <cell r="C13" t="str">
            <v>Natalia</v>
          </cell>
          <cell r="D13" t="str">
            <v>RUS</v>
          </cell>
          <cell r="E13">
            <v>34857</v>
          </cell>
          <cell r="H13">
            <v>238</v>
          </cell>
          <cell r="K13">
            <v>0</v>
          </cell>
          <cell r="L13" t="str">
            <v>RUS9</v>
          </cell>
          <cell r="M13">
            <v>17</v>
          </cell>
          <cell r="N13">
            <v>1</v>
          </cell>
          <cell r="O13" t="str">
            <v>DA</v>
          </cell>
          <cell r="Q13">
            <v>1</v>
          </cell>
          <cell r="R13">
            <v>17</v>
          </cell>
        </row>
        <row r="14">
          <cell r="A14">
            <v>8</v>
          </cell>
          <cell r="B14" t="str">
            <v>Margulis</v>
          </cell>
          <cell r="C14" t="str">
            <v>Marina</v>
          </cell>
          <cell r="D14" t="str">
            <v>RUS</v>
          </cell>
          <cell r="E14">
            <v>35221</v>
          </cell>
          <cell r="H14">
            <v>250</v>
          </cell>
          <cell r="K14">
            <v>0</v>
          </cell>
          <cell r="L14" t="str">
            <v>RUS9</v>
          </cell>
          <cell r="M14">
            <v>25</v>
          </cell>
          <cell r="N14">
            <v>1</v>
          </cell>
          <cell r="O14" t="str">
            <v>DA</v>
          </cell>
          <cell r="Q14">
            <v>1</v>
          </cell>
          <cell r="R14">
            <v>25</v>
          </cell>
        </row>
        <row r="15">
          <cell r="A15">
            <v>9</v>
          </cell>
          <cell r="B15" t="str">
            <v>Maltseva</v>
          </cell>
          <cell r="C15" t="str">
            <v>Elena</v>
          </cell>
          <cell r="D15" t="str">
            <v>RUS</v>
          </cell>
          <cell r="E15">
            <v>34579</v>
          </cell>
          <cell r="H15">
            <v>253</v>
          </cell>
          <cell r="K15">
            <v>0</v>
          </cell>
          <cell r="L15" t="str">
            <v>RUS9</v>
          </cell>
          <cell r="M15">
            <v>21</v>
          </cell>
          <cell r="N15">
            <v>1</v>
          </cell>
          <cell r="O15" t="str">
            <v>DA</v>
          </cell>
          <cell r="Q15">
            <v>1</v>
          </cell>
          <cell r="R15">
            <v>21</v>
          </cell>
        </row>
        <row r="16">
          <cell r="A16">
            <v>10</v>
          </cell>
          <cell r="B16" t="str">
            <v>Mayskaya</v>
          </cell>
          <cell r="C16" t="str">
            <v>Alina</v>
          </cell>
          <cell r="D16" t="str">
            <v>RUS</v>
          </cell>
          <cell r="E16">
            <v>34456</v>
          </cell>
          <cell r="H16">
            <v>260</v>
          </cell>
          <cell r="K16">
            <v>0</v>
          </cell>
          <cell r="L16" t="str">
            <v>RUS9</v>
          </cell>
          <cell r="M16">
            <v>26</v>
          </cell>
          <cell r="N16">
            <v>1</v>
          </cell>
          <cell r="O16" t="str">
            <v>DA</v>
          </cell>
          <cell r="Q16">
            <v>1</v>
          </cell>
          <cell r="R16">
            <v>26</v>
          </cell>
        </row>
        <row r="17">
          <cell r="A17">
            <v>11</v>
          </cell>
          <cell r="B17" t="str">
            <v>Tarasova</v>
          </cell>
          <cell r="C17" t="str">
            <v>Alena</v>
          </cell>
          <cell r="D17" t="str">
            <v>RUS</v>
          </cell>
          <cell r="E17">
            <v>34675</v>
          </cell>
          <cell r="H17">
            <v>336</v>
          </cell>
          <cell r="K17">
            <v>0</v>
          </cell>
          <cell r="L17" t="str">
            <v>RUS9</v>
          </cell>
          <cell r="M17">
            <v>3</v>
          </cell>
          <cell r="N17">
            <v>1</v>
          </cell>
          <cell r="O17" t="str">
            <v>DA</v>
          </cell>
          <cell r="Q17">
            <v>1</v>
          </cell>
          <cell r="R17">
            <v>3</v>
          </cell>
        </row>
        <row r="18">
          <cell r="A18">
            <v>12</v>
          </cell>
          <cell r="B18" t="str">
            <v>Chasovskikh</v>
          </cell>
          <cell r="C18" t="str">
            <v>Kristina</v>
          </cell>
          <cell r="D18" t="str">
            <v>RUS</v>
          </cell>
          <cell r="E18">
            <v>34881</v>
          </cell>
          <cell r="H18">
            <v>375</v>
          </cell>
          <cell r="K18">
            <v>0</v>
          </cell>
          <cell r="L18" t="str">
            <v>RUS9</v>
          </cell>
          <cell r="M18">
            <v>20</v>
          </cell>
          <cell r="N18">
            <v>1</v>
          </cell>
          <cell r="O18" t="str">
            <v>DA</v>
          </cell>
          <cell r="Q18">
            <v>1</v>
          </cell>
          <cell r="R18">
            <v>20</v>
          </cell>
        </row>
        <row r="19">
          <cell r="A19">
            <v>13</v>
          </cell>
          <cell r="B19" t="str">
            <v>Frolova</v>
          </cell>
          <cell r="C19" t="str">
            <v>Anastasiya</v>
          </cell>
          <cell r="D19" t="str">
            <v>RUS</v>
          </cell>
          <cell r="E19">
            <v>34506</v>
          </cell>
          <cell r="H19">
            <v>404</v>
          </cell>
          <cell r="K19">
            <v>0</v>
          </cell>
          <cell r="L19" t="str">
            <v>RUS9</v>
          </cell>
          <cell r="M19">
            <v>15</v>
          </cell>
          <cell r="N19">
            <v>1</v>
          </cell>
          <cell r="O19" t="str">
            <v>DA</v>
          </cell>
          <cell r="Q19">
            <v>1</v>
          </cell>
          <cell r="R19">
            <v>15</v>
          </cell>
        </row>
        <row r="20">
          <cell r="A20">
            <v>14</v>
          </cell>
          <cell r="B20" t="str">
            <v>Morozova</v>
          </cell>
          <cell r="C20" t="str">
            <v>Anna</v>
          </cell>
          <cell r="D20" t="str">
            <v>RUS</v>
          </cell>
          <cell r="E20">
            <v>35033</v>
          </cell>
          <cell r="H20">
            <v>423</v>
          </cell>
          <cell r="K20">
            <v>0</v>
          </cell>
          <cell r="L20" t="str">
            <v>RUS9</v>
          </cell>
          <cell r="M20">
            <v>22</v>
          </cell>
          <cell r="N20">
            <v>1</v>
          </cell>
          <cell r="O20" t="str">
            <v>DA</v>
          </cell>
          <cell r="Q20">
            <v>1</v>
          </cell>
          <cell r="R20">
            <v>22</v>
          </cell>
        </row>
        <row r="21">
          <cell r="A21">
            <v>15</v>
          </cell>
          <cell r="B21" t="str">
            <v>Ishchenko</v>
          </cell>
          <cell r="C21" t="str">
            <v>Elizaveta</v>
          </cell>
          <cell r="D21" t="str">
            <v>RUS</v>
          </cell>
          <cell r="E21">
            <v>34906</v>
          </cell>
          <cell r="H21">
            <v>429</v>
          </cell>
          <cell r="K21">
            <v>0</v>
          </cell>
          <cell r="L21" t="str">
            <v>RUS9</v>
          </cell>
          <cell r="M21">
            <v>28</v>
          </cell>
          <cell r="N21">
            <v>1</v>
          </cell>
          <cell r="O21" t="str">
            <v>DA</v>
          </cell>
          <cell r="Q21">
            <v>1</v>
          </cell>
          <cell r="R21">
            <v>28</v>
          </cell>
        </row>
        <row r="22">
          <cell r="A22">
            <v>16</v>
          </cell>
          <cell r="B22" t="str">
            <v>Koshman</v>
          </cell>
          <cell r="C22" t="str">
            <v>Oksana</v>
          </cell>
          <cell r="D22" t="str">
            <v>UKR</v>
          </cell>
          <cell r="E22">
            <v>35468</v>
          </cell>
          <cell r="H22">
            <v>438</v>
          </cell>
          <cell r="K22">
            <v>0</v>
          </cell>
          <cell r="L22" t="str">
            <v>UKR9</v>
          </cell>
          <cell r="M22">
            <v>19</v>
          </cell>
          <cell r="N22">
            <v>1</v>
          </cell>
          <cell r="O22" t="str">
            <v>DA</v>
          </cell>
          <cell r="Q22">
            <v>1</v>
          </cell>
          <cell r="R22">
            <v>19</v>
          </cell>
        </row>
        <row r="23">
          <cell r="A23">
            <v>17</v>
          </cell>
          <cell r="B23" t="str">
            <v>Zakharova</v>
          </cell>
          <cell r="C23" t="str">
            <v>Yulia</v>
          </cell>
          <cell r="D23" t="str">
            <v>RUS</v>
          </cell>
          <cell r="E23">
            <v>34767</v>
          </cell>
          <cell r="H23">
            <v>447</v>
          </cell>
          <cell r="K23">
            <v>0</v>
          </cell>
          <cell r="L23" t="str">
            <v>RUS9</v>
          </cell>
          <cell r="M23">
            <v>13</v>
          </cell>
          <cell r="N23">
            <v>1</v>
          </cell>
          <cell r="O23" t="str">
            <v>DA</v>
          </cell>
          <cell r="Q23">
            <v>1</v>
          </cell>
          <cell r="R23">
            <v>13</v>
          </cell>
        </row>
        <row r="24">
          <cell r="A24">
            <v>18</v>
          </cell>
          <cell r="B24" t="str">
            <v>Kalinina</v>
          </cell>
          <cell r="C24" t="str">
            <v>Anhelina</v>
          </cell>
          <cell r="D24" t="str">
            <v>UKR</v>
          </cell>
          <cell r="E24">
            <v>35468</v>
          </cell>
          <cell r="H24">
            <v>447</v>
          </cell>
          <cell r="K24">
            <v>0</v>
          </cell>
          <cell r="L24" t="str">
            <v>UKR9</v>
          </cell>
          <cell r="M24">
            <v>14</v>
          </cell>
          <cell r="N24">
            <v>1</v>
          </cell>
          <cell r="O24" t="str">
            <v>DA</v>
          </cell>
          <cell r="Q24">
            <v>1</v>
          </cell>
          <cell r="R24">
            <v>14</v>
          </cell>
        </row>
        <row r="25">
          <cell r="A25">
            <v>19</v>
          </cell>
          <cell r="B25" t="str">
            <v>Kan</v>
          </cell>
          <cell r="C25" t="str">
            <v>Viktoriya</v>
          </cell>
          <cell r="D25" t="str">
            <v>RUS</v>
          </cell>
          <cell r="E25">
            <v>34914</v>
          </cell>
          <cell r="H25">
            <v>473</v>
          </cell>
          <cell r="K25">
            <v>0</v>
          </cell>
          <cell r="L25" t="str">
            <v>RUS9</v>
          </cell>
          <cell r="M25">
            <v>6</v>
          </cell>
          <cell r="N25">
            <v>1</v>
          </cell>
          <cell r="O25" t="str">
            <v>DA</v>
          </cell>
          <cell r="Q25">
            <v>1</v>
          </cell>
          <cell r="R25">
            <v>6</v>
          </cell>
        </row>
        <row r="26">
          <cell r="A26">
            <v>20</v>
          </cell>
          <cell r="B26" t="str">
            <v>Vorontsova</v>
          </cell>
          <cell r="C26" t="str">
            <v>Viktoria</v>
          </cell>
          <cell r="D26" t="str">
            <v>RUS</v>
          </cell>
          <cell r="E26">
            <v>34850</v>
          </cell>
          <cell r="H26">
            <v>482</v>
          </cell>
          <cell r="K26">
            <v>0</v>
          </cell>
          <cell r="L26" t="str">
            <v>RUS9</v>
          </cell>
          <cell r="M26">
            <v>29</v>
          </cell>
          <cell r="N26">
            <v>1</v>
          </cell>
          <cell r="O26" t="str">
            <v>DA</v>
          </cell>
          <cell r="Q26">
            <v>1</v>
          </cell>
          <cell r="R26">
            <v>29</v>
          </cell>
        </row>
        <row r="27">
          <cell r="A27">
            <v>21</v>
          </cell>
          <cell r="B27" t="str">
            <v>Chernaya</v>
          </cell>
          <cell r="C27" t="str">
            <v>Irina</v>
          </cell>
          <cell r="D27" t="str">
            <v>RUS</v>
          </cell>
          <cell r="E27">
            <v>34922</v>
          </cell>
          <cell r="H27">
            <v>482</v>
          </cell>
          <cell r="K27">
            <v>0</v>
          </cell>
          <cell r="L27" t="str">
            <v>RUS9</v>
          </cell>
          <cell r="M27">
            <v>7</v>
          </cell>
          <cell r="N27">
            <v>1</v>
          </cell>
          <cell r="O27" t="str">
            <v>DA</v>
          </cell>
          <cell r="Q27">
            <v>1</v>
          </cell>
          <cell r="R27">
            <v>7</v>
          </cell>
        </row>
        <row r="28">
          <cell r="A28">
            <v>22</v>
          </cell>
          <cell r="B28" t="str">
            <v>Dandaeva</v>
          </cell>
          <cell r="C28" t="str">
            <v>Larisa</v>
          </cell>
          <cell r="D28" t="str">
            <v>RUS</v>
          </cell>
          <cell r="E28">
            <v>34766</v>
          </cell>
          <cell r="H28">
            <v>523</v>
          </cell>
          <cell r="K28">
            <v>0</v>
          </cell>
          <cell r="L28" t="str">
            <v>RUS9</v>
          </cell>
          <cell r="M28">
            <v>27</v>
          </cell>
          <cell r="N28">
            <v>1</v>
          </cell>
          <cell r="O28" t="str">
            <v>DA</v>
          </cell>
          <cell r="Q28">
            <v>1</v>
          </cell>
          <cell r="R28">
            <v>27</v>
          </cell>
        </row>
        <row r="29">
          <cell r="A29">
            <v>23</v>
          </cell>
          <cell r="B29" t="str">
            <v>Musina</v>
          </cell>
          <cell r="C29" t="str">
            <v>Adel</v>
          </cell>
          <cell r="D29" t="str">
            <v>RUS</v>
          </cell>
          <cell r="E29">
            <v>35224</v>
          </cell>
          <cell r="H29">
            <v>661</v>
          </cell>
          <cell r="K29">
            <v>0</v>
          </cell>
          <cell r="L29" t="str">
            <v>RUS9</v>
          </cell>
          <cell r="M29">
            <v>30</v>
          </cell>
          <cell r="N29">
            <v>1</v>
          </cell>
          <cell r="O29" t="str">
            <v>LL</v>
          </cell>
          <cell r="Q29">
            <v>5</v>
          </cell>
          <cell r="R29">
            <v>30</v>
          </cell>
        </row>
        <row r="30">
          <cell r="A30">
            <v>24</v>
          </cell>
          <cell r="B30" t="str">
            <v>Sharifova</v>
          </cell>
          <cell r="C30" t="str">
            <v>Ksenia</v>
          </cell>
          <cell r="D30" t="str">
            <v>RUS</v>
          </cell>
          <cell r="E30">
            <v>35186</v>
          </cell>
          <cell r="J30">
            <v>1060</v>
          </cell>
          <cell r="K30">
            <v>0</v>
          </cell>
          <cell r="L30" t="str">
            <v>RUS9</v>
          </cell>
          <cell r="M30">
            <v>2</v>
          </cell>
          <cell r="N30">
            <v>1</v>
          </cell>
          <cell r="O30" t="str">
            <v>WC</v>
          </cell>
          <cell r="Q30">
            <v>2</v>
          </cell>
          <cell r="R30">
            <v>2</v>
          </cell>
        </row>
        <row r="31">
          <cell r="A31">
            <v>25</v>
          </cell>
          <cell r="B31" t="str">
            <v>Lomanova</v>
          </cell>
          <cell r="C31" t="str">
            <v>Anna-Mariya</v>
          </cell>
          <cell r="D31" t="str">
            <v>RUS</v>
          </cell>
          <cell r="E31">
            <v>35138</v>
          </cell>
          <cell r="J31">
            <v>576</v>
          </cell>
          <cell r="K31">
            <v>0</v>
          </cell>
          <cell r="L31" t="str">
            <v>RUS9</v>
          </cell>
          <cell r="M31">
            <v>17</v>
          </cell>
          <cell r="N31">
            <v>1</v>
          </cell>
          <cell r="O31" t="str">
            <v>WC</v>
          </cell>
          <cell r="Q31">
            <v>2</v>
          </cell>
          <cell r="R31">
            <v>17</v>
          </cell>
        </row>
        <row r="32">
          <cell r="A32">
            <v>26</v>
          </cell>
          <cell r="B32" t="str">
            <v>Saidova</v>
          </cell>
          <cell r="C32" t="str">
            <v>Shakhlo</v>
          </cell>
          <cell r="D32" t="str">
            <v>RUS</v>
          </cell>
          <cell r="E32">
            <v>34794</v>
          </cell>
          <cell r="J32">
            <v>500</v>
          </cell>
          <cell r="K32">
            <v>0</v>
          </cell>
          <cell r="L32" t="str">
            <v>RUS9</v>
          </cell>
          <cell r="M32">
            <v>4</v>
          </cell>
          <cell r="N32">
            <v>1</v>
          </cell>
          <cell r="O32" t="str">
            <v>LL</v>
          </cell>
          <cell r="Q32">
            <v>5</v>
          </cell>
          <cell r="R32">
            <v>4</v>
          </cell>
        </row>
        <row r="33">
          <cell r="A33">
            <v>27</v>
          </cell>
          <cell r="B33" t="str">
            <v>Yurchenko</v>
          </cell>
          <cell r="C33" t="str">
            <v>Yana</v>
          </cell>
          <cell r="D33" t="str">
            <v>RUS</v>
          </cell>
          <cell r="E33">
            <v>34477</v>
          </cell>
          <cell r="J33">
            <v>437</v>
          </cell>
          <cell r="K33">
            <v>0</v>
          </cell>
          <cell r="L33" t="str">
            <v>RUS9</v>
          </cell>
          <cell r="M33">
            <v>11</v>
          </cell>
          <cell r="N33">
            <v>1</v>
          </cell>
          <cell r="O33" t="str">
            <v>Q</v>
          </cell>
          <cell r="Q33">
            <v>4</v>
          </cell>
          <cell r="R33">
            <v>11</v>
          </cell>
        </row>
        <row r="34">
          <cell r="A34">
            <v>28</v>
          </cell>
          <cell r="B34" t="str">
            <v>Rudakova</v>
          </cell>
          <cell r="C34" t="str">
            <v>Anastasiya</v>
          </cell>
          <cell r="D34" t="str">
            <v>RUS</v>
          </cell>
          <cell r="E34">
            <v>34647</v>
          </cell>
          <cell r="J34">
            <v>372</v>
          </cell>
          <cell r="K34">
            <v>0</v>
          </cell>
          <cell r="L34" t="str">
            <v>RUS9</v>
          </cell>
          <cell r="M34">
            <v>10</v>
          </cell>
          <cell r="N34">
            <v>1</v>
          </cell>
          <cell r="O34" t="str">
            <v>Q</v>
          </cell>
          <cell r="Q34">
            <v>4</v>
          </cell>
          <cell r="R34">
            <v>10</v>
          </cell>
        </row>
        <row r="35">
          <cell r="A35">
            <v>29</v>
          </cell>
          <cell r="B35" t="str">
            <v>Bredikhina</v>
          </cell>
          <cell r="C35" t="str">
            <v>Nataliya</v>
          </cell>
          <cell r="D35" t="str">
            <v>RUS</v>
          </cell>
          <cell r="E35">
            <v>34643</v>
          </cell>
          <cell r="J35">
            <v>296</v>
          </cell>
          <cell r="K35">
            <v>0</v>
          </cell>
          <cell r="L35" t="str">
            <v>RUS9</v>
          </cell>
          <cell r="M35">
            <v>12</v>
          </cell>
          <cell r="N35">
            <v>1</v>
          </cell>
          <cell r="O35" t="str">
            <v>Q</v>
          </cell>
          <cell r="Q35">
            <v>4</v>
          </cell>
          <cell r="R35">
            <v>12</v>
          </cell>
        </row>
        <row r="36">
          <cell r="A36">
            <v>30</v>
          </cell>
          <cell r="B36" t="str">
            <v>Karpova</v>
          </cell>
          <cell r="C36" t="str">
            <v>Alena</v>
          </cell>
          <cell r="D36" t="str">
            <v>RUS</v>
          </cell>
          <cell r="E36">
            <v>34535</v>
          </cell>
          <cell r="H36" t="str">
            <v> </v>
          </cell>
          <cell r="J36">
            <v>286</v>
          </cell>
          <cell r="K36">
            <v>0</v>
          </cell>
          <cell r="L36" t="str">
            <v>RUS9</v>
          </cell>
          <cell r="M36">
            <v>31</v>
          </cell>
          <cell r="N36">
            <v>1</v>
          </cell>
          <cell r="O36" t="str">
            <v>Q</v>
          </cell>
          <cell r="Q36">
            <v>4</v>
          </cell>
          <cell r="R36">
            <v>31</v>
          </cell>
        </row>
        <row r="37">
          <cell r="A37">
            <v>31</v>
          </cell>
          <cell r="B37" t="str">
            <v>Nekrasova</v>
          </cell>
          <cell r="C37" t="str">
            <v>Snezhana</v>
          </cell>
          <cell r="D37" t="str">
            <v>RUS</v>
          </cell>
          <cell r="E37">
            <v>35009</v>
          </cell>
          <cell r="J37">
            <v>179</v>
          </cell>
          <cell r="K37">
            <v>0</v>
          </cell>
          <cell r="L37" t="str">
            <v>RUS9</v>
          </cell>
          <cell r="M37">
            <v>23</v>
          </cell>
          <cell r="N37">
            <v>1</v>
          </cell>
          <cell r="O37" t="str">
            <v>WC</v>
          </cell>
          <cell r="Q37">
            <v>2</v>
          </cell>
          <cell r="R37">
            <v>23</v>
          </cell>
        </row>
        <row r="38">
          <cell r="A38">
            <v>32</v>
          </cell>
          <cell r="B38" t="str">
            <v>Ivanova</v>
          </cell>
          <cell r="C38" t="str">
            <v>Polina</v>
          </cell>
          <cell r="D38" t="str">
            <v>RUS</v>
          </cell>
          <cell r="E38">
            <v>35730</v>
          </cell>
          <cell r="J38">
            <v>151</v>
          </cell>
          <cell r="K38">
            <v>0</v>
          </cell>
          <cell r="L38" t="str">
            <v>RUS9</v>
          </cell>
          <cell r="M38">
            <v>5</v>
          </cell>
          <cell r="N38">
            <v>1</v>
          </cell>
          <cell r="O38" t="str">
            <v>WC</v>
          </cell>
          <cell r="Q38">
            <v>2</v>
          </cell>
          <cell r="R38">
            <v>5</v>
          </cell>
        </row>
        <row r="39">
          <cell r="A39">
            <v>33</v>
          </cell>
          <cell r="K39">
            <v>0</v>
          </cell>
          <cell r="L39" t="str">
            <v>ZZZ9</v>
          </cell>
          <cell r="M39">
            <v>999</v>
          </cell>
          <cell r="N39">
            <v>999</v>
          </cell>
          <cell r="Q39">
            <v>999</v>
          </cell>
        </row>
        <row r="40">
          <cell r="A40">
            <v>34</v>
          </cell>
          <cell r="K40">
            <v>0</v>
          </cell>
          <cell r="L40" t="str">
            <v>ZZZ9</v>
          </cell>
          <cell r="M40">
            <v>999</v>
          </cell>
          <cell r="N40">
            <v>999</v>
          </cell>
          <cell r="Q40">
            <v>999</v>
          </cell>
        </row>
        <row r="41">
          <cell r="A41">
            <v>35</v>
          </cell>
          <cell r="K41">
            <v>0</v>
          </cell>
          <cell r="L41" t="str">
            <v>ZZZ9</v>
          </cell>
          <cell r="M41">
            <v>999</v>
          </cell>
          <cell r="N41">
            <v>999</v>
          </cell>
          <cell r="Q41">
            <v>999</v>
          </cell>
        </row>
        <row r="42">
          <cell r="A42">
            <v>36</v>
          </cell>
          <cell r="K42">
            <v>0</v>
          </cell>
          <cell r="L42" t="str">
            <v>ZZZ9</v>
          </cell>
          <cell r="M42">
            <v>999</v>
          </cell>
          <cell r="N42">
            <v>999</v>
          </cell>
          <cell r="Q42">
            <v>999</v>
          </cell>
        </row>
        <row r="43">
          <cell r="A43">
            <v>37</v>
          </cell>
          <cell r="K43">
            <v>0</v>
          </cell>
          <cell r="L43" t="str">
            <v>ZZZ9</v>
          </cell>
          <cell r="M43">
            <v>999</v>
          </cell>
          <cell r="N43">
            <v>999</v>
          </cell>
          <cell r="Q43">
            <v>999</v>
          </cell>
        </row>
        <row r="44">
          <cell r="A44">
            <v>38</v>
          </cell>
          <cell r="K44">
            <v>0</v>
          </cell>
          <cell r="L44" t="str">
            <v>ZZZ9</v>
          </cell>
          <cell r="M44">
            <v>999</v>
          </cell>
          <cell r="N44">
            <v>999</v>
          </cell>
          <cell r="Q44">
            <v>999</v>
          </cell>
        </row>
        <row r="45">
          <cell r="A45">
            <v>39</v>
          </cell>
          <cell r="K45">
            <v>0</v>
          </cell>
          <cell r="L45" t="str">
            <v>ZZZ9</v>
          </cell>
          <cell r="M45">
            <v>999</v>
          </cell>
          <cell r="N45">
            <v>999</v>
          </cell>
          <cell r="Q45">
            <v>999</v>
          </cell>
        </row>
        <row r="46">
          <cell r="A46">
            <v>40</v>
          </cell>
          <cell r="K46">
            <v>0</v>
          </cell>
          <cell r="L46" t="str">
            <v>ZZZ9</v>
          </cell>
          <cell r="M46">
            <v>999</v>
          </cell>
          <cell r="N46">
            <v>999</v>
          </cell>
          <cell r="Q46">
            <v>999</v>
          </cell>
        </row>
        <row r="47">
          <cell r="A47">
            <v>41</v>
          </cell>
          <cell r="K47">
            <v>0</v>
          </cell>
          <cell r="L47" t="str">
            <v>ZZZ9</v>
          </cell>
          <cell r="M47">
            <v>999</v>
          </cell>
          <cell r="N47">
            <v>999</v>
          </cell>
          <cell r="Q47">
            <v>999</v>
          </cell>
        </row>
        <row r="48">
          <cell r="A48">
            <v>42</v>
          </cell>
          <cell r="K48">
            <v>0</v>
          </cell>
          <cell r="L48" t="str">
            <v>ZZZ9</v>
          </cell>
          <cell r="M48">
            <v>999</v>
          </cell>
          <cell r="N48">
            <v>999</v>
          </cell>
          <cell r="Q48">
            <v>999</v>
          </cell>
        </row>
        <row r="49">
          <cell r="A49">
            <v>43</v>
          </cell>
          <cell r="K49">
            <v>0</v>
          </cell>
          <cell r="L49" t="str">
            <v>ZZZ9</v>
          </cell>
          <cell r="M49">
            <v>999</v>
          </cell>
          <cell r="N49">
            <v>999</v>
          </cell>
          <cell r="Q49">
            <v>999</v>
          </cell>
        </row>
        <row r="50">
          <cell r="A50">
            <v>44</v>
          </cell>
          <cell r="K50">
            <v>0</v>
          </cell>
          <cell r="L50" t="str">
            <v>ZZZ9</v>
          </cell>
          <cell r="M50">
            <v>999</v>
          </cell>
          <cell r="N50">
            <v>999</v>
          </cell>
          <cell r="Q50">
            <v>999</v>
          </cell>
        </row>
        <row r="51">
          <cell r="A51">
            <v>45</v>
          </cell>
          <cell r="K51">
            <v>0</v>
          </cell>
          <cell r="L51" t="str">
            <v>ZZZ9</v>
          </cell>
          <cell r="M51">
            <v>999</v>
          </cell>
          <cell r="N51">
            <v>999</v>
          </cell>
          <cell r="Q51">
            <v>999</v>
          </cell>
        </row>
        <row r="52">
          <cell r="A52">
            <v>46</v>
          </cell>
          <cell r="K52">
            <v>0</v>
          </cell>
          <cell r="L52" t="str">
            <v>ZZZ9</v>
          </cell>
          <cell r="M52">
            <v>999</v>
          </cell>
          <cell r="N52">
            <v>999</v>
          </cell>
          <cell r="Q52">
            <v>999</v>
          </cell>
        </row>
        <row r="53">
          <cell r="A53">
            <v>47</v>
          </cell>
          <cell r="K53">
            <v>0</v>
          </cell>
          <cell r="L53" t="str">
            <v>ZZZ9</v>
          </cell>
          <cell r="M53">
            <v>999</v>
          </cell>
          <cell r="N53">
            <v>999</v>
          </cell>
          <cell r="Q53">
            <v>999</v>
          </cell>
        </row>
        <row r="54">
          <cell r="A54">
            <v>48</v>
          </cell>
          <cell r="K54">
            <v>0</v>
          </cell>
          <cell r="L54" t="str">
            <v>ZZZ9</v>
          </cell>
          <cell r="M54">
            <v>999</v>
          </cell>
          <cell r="N54">
            <v>999</v>
          </cell>
          <cell r="Q54">
            <v>999</v>
          </cell>
        </row>
        <row r="55">
          <cell r="A55">
            <v>49</v>
          </cell>
          <cell r="K55">
            <v>0</v>
          </cell>
          <cell r="L55" t="str">
            <v>ZZZ9</v>
          </cell>
          <cell r="M55">
            <v>999</v>
          </cell>
          <cell r="N55">
            <v>999</v>
          </cell>
          <cell r="Q55">
            <v>999</v>
          </cell>
        </row>
        <row r="56">
          <cell r="A56">
            <v>50</v>
          </cell>
          <cell r="K56">
            <v>0</v>
          </cell>
          <cell r="L56" t="str">
            <v>ZZZ9</v>
          </cell>
          <cell r="M56">
            <v>999</v>
          </cell>
          <cell r="N56">
            <v>999</v>
          </cell>
          <cell r="Q56">
            <v>999</v>
          </cell>
        </row>
        <row r="57">
          <cell r="A57">
            <v>51</v>
          </cell>
          <cell r="K57">
            <v>0</v>
          </cell>
          <cell r="L57" t="str">
            <v>ZZZ9</v>
          </cell>
          <cell r="M57">
            <v>999</v>
          </cell>
          <cell r="N57">
            <v>999</v>
          </cell>
          <cell r="Q57">
            <v>999</v>
          </cell>
        </row>
        <row r="58">
          <cell r="A58">
            <v>52</v>
          </cell>
          <cell r="K58">
            <v>0</v>
          </cell>
          <cell r="L58" t="str">
            <v>ZZZ9</v>
          </cell>
          <cell r="M58">
            <v>999</v>
          </cell>
          <cell r="N58">
            <v>999</v>
          </cell>
          <cell r="Q58">
            <v>999</v>
          </cell>
        </row>
        <row r="59">
          <cell r="A59">
            <v>53</v>
          </cell>
          <cell r="K59">
            <v>0</v>
          </cell>
          <cell r="L59" t="str">
            <v>ZZZ9</v>
          </cell>
          <cell r="M59">
            <v>999</v>
          </cell>
          <cell r="N59">
            <v>999</v>
          </cell>
          <cell r="Q59">
            <v>999</v>
          </cell>
        </row>
        <row r="60">
          <cell r="A60">
            <v>54</v>
          </cell>
          <cell r="K60">
            <v>0</v>
          </cell>
          <cell r="L60" t="str">
            <v>ZZZ9</v>
          </cell>
          <cell r="M60">
            <v>999</v>
          </cell>
          <cell r="N60">
            <v>999</v>
          </cell>
          <cell r="Q60">
            <v>999</v>
          </cell>
        </row>
        <row r="61">
          <cell r="A61">
            <v>55</v>
          </cell>
          <cell r="K61">
            <v>0</v>
          </cell>
          <cell r="L61" t="str">
            <v>ZZZ9</v>
          </cell>
          <cell r="M61">
            <v>999</v>
          </cell>
          <cell r="N61">
            <v>999</v>
          </cell>
          <cell r="Q61">
            <v>999</v>
          </cell>
        </row>
        <row r="62">
          <cell r="A62">
            <v>56</v>
          </cell>
          <cell r="K62">
            <v>0</v>
          </cell>
          <cell r="L62" t="str">
            <v>ZZZ9</v>
          </cell>
          <cell r="M62">
            <v>999</v>
          </cell>
          <cell r="N62">
            <v>999</v>
          </cell>
          <cell r="Q62">
            <v>999</v>
          </cell>
        </row>
        <row r="63">
          <cell r="A63">
            <v>57</v>
          </cell>
          <cell r="K63">
            <v>0</v>
          </cell>
          <cell r="L63" t="str">
            <v>ZZZ9</v>
          </cell>
          <cell r="M63">
            <v>999</v>
          </cell>
          <cell r="N63">
            <v>999</v>
          </cell>
          <cell r="Q63">
            <v>999</v>
          </cell>
        </row>
        <row r="64">
          <cell r="A64">
            <v>58</v>
          </cell>
          <cell r="K64">
            <v>0</v>
          </cell>
          <cell r="L64" t="str">
            <v>ZZZ9</v>
          </cell>
          <cell r="M64">
            <v>999</v>
          </cell>
          <cell r="N64">
            <v>999</v>
          </cell>
          <cell r="Q64">
            <v>999</v>
          </cell>
        </row>
        <row r="65">
          <cell r="A65">
            <v>59</v>
          </cell>
          <cell r="K65">
            <v>0</v>
          </cell>
          <cell r="L65" t="str">
            <v>ZZZ9</v>
          </cell>
          <cell r="M65">
            <v>999</v>
          </cell>
          <cell r="N65">
            <v>999</v>
          </cell>
          <cell r="Q65">
            <v>999</v>
          </cell>
        </row>
        <row r="66">
          <cell r="A66">
            <v>60</v>
          </cell>
          <cell r="K66">
            <v>0</v>
          </cell>
          <cell r="L66" t="str">
            <v>ZZZ9</v>
          </cell>
          <cell r="M66">
            <v>999</v>
          </cell>
          <cell r="N66">
            <v>999</v>
          </cell>
          <cell r="Q66">
            <v>999</v>
          </cell>
        </row>
        <row r="67">
          <cell r="A67">
            <v>61</v>
          </cell>
          <cell r="K67">
            <v>0</v>
          </cell>
          <cell r="L67" t="str">
            <v>ZZZ9</v>
          </cell>
          <cell r="M67">
            <v>999</v>
          </cell>
          <cell r="N67">
            <v>999</v>
          </cell>
          <cell r="Q67">
            <v>999</v>
          </cell>
        </row>
        <row r="68">
          <cell r="A68">
            <v>62</v>
          </cell>
          <cell r="K68">
            <v>0</v>
          </cell>
          <cell r="L68" t="str">
            <v>ZZZ9</v>
          </cell>
          <cell r="M68">
            <v>999</v>
          </cell>
          <cell r="N68">
            <v>999</v>
          </cell>
          <cell r="Q68">
            <v>999</v>
          </cell>
        </row>
        <row r="69">
          <cell r="A69">
            <v>63</v>
          </cell>
          <cell r="K69">
            <v>0</v>
          </cell>
          <cell r="L69" t="str">
            <v>ZZZ9</v>
          </cell>
          <cell r="M69">
            <v>999</v>
          </cell>
          <cell r="N69">
            <v>999</v>
          </cell>
          <cell r="Q69">
            <v>999</v>
          </cell>
        </row>
        <row r="70">
          <cell r="A70">
            <v>64</v>
          </cell>
          <cell r="K70">
            <v>0</v>
          </cell>
          <cell r="L70" t="str">
            <v>ZZZ9</v>
          </cell>
          <cell r="M70">
            <v>999</v>
          </cell>
          <cell r="N70">
            <v>999</v>
          </cell>
          <cell r="Q70">
            <v>999</v>
          </cell>
        </row>
        <row r="71">
          <cell r="A71">
            <v>65</v>
          </cell>
          <cell r="K71">
            <v>0</v>
          </cell>
          <cell r="L71" t="str">
            <v>ZZZ9</v>
          </cell>
          <cell r="M71">
            <v>999</v>
          </cell>
          <cell r="N71">
            <v>999</v>
          </cell>
          <cell r="Q71">
            <v>999</v>
          </cell>
        </row>
        <row r="72">
          <cell r="A72">
            <v>66</v>
          </cell>
          <cell r="K72">
            <v>0</v>
          </cell>
          <cell r="L72" t="str">
            <v>ZZZ9</v>
          </cell>
          <cell r="M72">
            <v>999</v>
          </cell>
          <cell r="N72">
            <v>999</v>
          </cell>
          <cell r="Q72">
            <v>999</v>
          </cell>
        </row>
        <row r="73">
          <cell r="A73">
            <v>67</v>
          </cell>
          <cell r="K73">
            <v>0</v>
          </cell>
          <cell r="L73" t="str">
            <v>ZZZ9</v>
          </cell>
          <cell r="M73">
            <v>999</v>
          </cell>
          <cell r="N73">
            <v>999</v>
          </cell>
          <cell r="Q73">
            <v>999</v>
          </cell>
        </row>
        <row r="74">
          <cell r="A74">
            <v>68</v>
          </cell>
          <cell r="K74">
            <v>0</v>
          </cell>
          <cell r="L74" t="str">
            <v>ZZZ9</v>
          </cell>
          <cell r="M74">
            <v>999</v>
          </cell>
          <cell r="N74">
            <v>999</v>
          </cell>
          <cell r="Q74">
            <v>999</v>
          </cell>
        </row>
        <row r="75">
          <cell r="A75">
            <v>69</v>
          </cell>
          <cell r="K75">
            <v>0</v>
          </cell>
          <cell r="L75" t="str">
            <v>ZZZ9</v>
          </cell>
          <cell r="M75">
            <v>999</v>
          </cell>
          <cell r="N75">
            <v>999</v>
          </cell>
          <cell r="Q75">
            <v>999</v>
          </cell>
        </row>
        <row r="76">
          <cell r="A76">
            <v>70</v>
          </cell>
          <cell r="K76">
            <v>0</v>
          </cell>
          <cell r="L76" t="str">
            <v>ZZZ9</v>
          </cell>
          <cell r="M76">
            <v>999</v>
          </cell>
          <cell r="N76">
            <v>999</v>
          </cell>
          <cell r="Q76">
            <v>999</v>
          </cell>
        </row>
        <row r="77">
          <cell r="A77">
            <v>71</v>
          </cell>
          <cell r="K77">
            <v>0</v>
          </cell>
          <cell r="L77" t="str">
            <v>ZZZ9</v>
          </cell>
          <cell r="M77">
            <v>999</v>
          </cell>
          <cell r="N77">
            <v>999</v>
          </cell>
          <cell r="Q77">
            <v>999</v>
          </cell>
        </row>
        <row r="78">
          <cell r="A78">
            <v>72</v>
          </cell>
          <cell r="K78">
            <v>0</v>
          </cell>
          <cell r="L78" t="str">
            <v>ZZZ9</v>
          </cell>
          <cell r="M78">
            <v>999</v>
          </cell>
          <cell r="N78">
            <v>999</v>
          </cell>
          <cell r="Q78">
            <v>999</v>
          </cell>
        </row>
        <row r="79">
          <cell r="A79">
            <v>73</v>
          </cell>
          <cell r="K79">
            <v>0</v>
          </cell>
          <cell r="L79" t="str">
            <v>ZZZ9</v>
          </cell>
          <cell r="M79">
            <v>999</v>
          </cell>
          <cell r="N79">
            <v>999</v>
          </cell>
          <cell r="Q79">
            <v>999</v>
          </cell>
        </row>
        <row r="80">
          <cell r="A80">
            <v>74</v>
          </cell>
          <cell r="K80">
            <v>0</v>
          </cell>
          <cell r="L80" t="str">
            <v>ZZZ9</v>
          </cell>
          <cell r="M80">
            <v>999</v>
          </cell>
          <cell r="N80">
            <v>999</v>
          </cell>
          <cell r="Q80">
            <v>999</v>
          </cell>
        </row>
        <row r="81">
          <cell r="A81">
            <v>75</v>
          </cell>
          <cell r="K81">
            <v>0</v>
          </cell>
          <cell r="L81" t="str">
            <v>ZZZ9</v>
          </cell>
          <cell r="M81">
            <v>999</v>
          </cell>
          <cell r="N81">
            <v>999</v>
          </cell>
          <cell r="Q81">
            <v>999</v>
          </cell>
        </row>
        <row r="82">
          <cell r="A82">
            <v>76</v>
          </cell>
          <cell r="K82">
            <v>0</v>
          </cell>
          <cell r="L82" t="str">
            <v>ZZZ9</v>
          </cell>
          <cell r="M82">
            <v>999</v>
          </cell>
          <cell r="N82">
            <v>999</v>
          </cell>
          <cell r="Q82">
            <v>999</v>
          </cell>
        </row>
        <row r="83">
          <cell r="A83">
            <v>77</v>
          </cell>
          <cell r="K83">
            <v>0</v>
          </cell>
          <cell r="L83" t="str">
            <v>ZZZ9</v>
          </cell>
          <cell r="M83">
            <v>999</v>
          </cell>
          <cell r="N83">
            <v>999</v>
          </cell>
          <cell r="Q83">
            <v>999</v>
          </cell>
        </row>
        <row r="84">
          <cell r="A84">
            <v>78</v>
          </cell>
          <cell r="K84">
            <v>0</v>
          </cell>
          <cell r="L84" t="str">
            <v>ZZZ9</v>
          </cell>
          <cell r="M84">
            <v>999</v>
          </cell>
          <cell r="N84">
            <v>999</v>
          </cell>
          <cell r="Q84">
            <v>999</v>
          </cell>
        </row>
        <row r="85">
          <cell r="A85">
            <v>79</v>
          </cell>
          <cell r="K85">
            <v>0</v>
          </cell>
          <cell r="L85" t="str">
            <v>ZZZ9</v>
          </cell>
          <cell r="M85">
            <v>999</v>
          </cell>
          <cell r="N85">
            <v>999</v>
          </cell>
          <cell r="Q85">
            <v>999</v>
          </cell>
        </row>
        <row r="86">
          <cell r="A86">
            <v>80</v>
          </cell>
          <cell r="K86">
            <v>0</v>
          </cell>
          <cell r="L86" t="str">
            <v>ZZZ9</v>
          </cell>
          <cell r="M86">
            <v>999</v>
          </cell>
          <cell r="N86">
            <v>999</v>
          </cell>
          <cell r="Q86">
            <v>999</v>
          </cell>
        </row>
        <row r="87">
          <cell r="A87">
            <v>81</v>
          </cell>
          <cell r="K87">
            <v>0</v>
          </cell>
          <cell r="L87" t="str">
            <v>ZZZ9</v>
          </cell>
          <cell r="M87">
            <v>999</v>
          </cell>
          <cell r="N87">
            <v>999</v>
          </cell>
          <cell r="Q87">
            <v>999</v>
          </cell>
        </row>
        <row r="88">
          <cell r="A88">
            <v>82</v>
          </cell>
          <cell r="K88">
            <v>0</v>
          </cell>
          <cell r="L88" t="str">
            <v>ZZZ9</v>
          </cell>
          <cell r="M88">
            <v>999</v>
          </cell>
          <cell r="N88">
            <v>999</v>
          </cell>
          <cell r="Q88">
            <v>999</v>
          </cell>
        </row>
        <row r="89">
          <cell r="A89">
            <v>83</v>
          </cell>
          <cell r="K89">
            <v>0</v>
          </cell>
          <cell r="L89" t="str">
            <v>ZZZ9</v>
          </cell>
          <cell r="M89">
            <v>999</v>
          </cell>
          <cell r="N89">
            <v>999</v>
          </cell>
          <cell r="Q89">
            <v>999</v>
          </cell>
        </row>
        <row r="90">
          <cell r="A90">
            <v>84</v>
          </cell>
          <cell r="K90">
            <v>0</v>
          </cell>
          <cell r="L90" t="str">
            <v>ZZZ9</v>
          </cell>
          <cell r="M90">
            <v>999</v>
          </cell>
          <cell r="N90">
            <v>999</v>
          </cell>
          <cell r="Q90">
            <v>999</v>
          </cell>
        </row>
        <row r="91">
          <cell r="A91">
            <v>85</v>
          </cell>
          <cell r="K91">
            <v>0</v>
          </cell>
          <cell r="L91" t="str">
            <v>ZZZ9</v>
          </cell>
          <cell r="M91">
            <v>999</v>
          </cell>
          <cell r="N91">
            <v>999</v>
          </cell>
          <cell r="Q91">
            <v>999</v>
          </cell>
        </row>
        <row r="92">
          <cell r="A92">
            <v>86</v>
          </cell>
          <cell r="K92">
            <v>0</v>
          </cell>
          <cell r="L92" t="str">
            <v>ZZZ9</v>
          </cell>
          <cell r="M92">
            <v>999</v>
          </cell>
          <cell r="N92">
            <v>999</v>
          </cell>
          <cell r="Q92">
            <v>999</v>
          </cell>
        </row>
        <row r="93">
          <cell r="A93">
            <v>87</v>
          </cell>
          <cell r="K93">
            <v>0</v>
          </cell>
          <cell r="L93" t="str">
            <v>ZZZ9</v>
          </cell>
          <cell r="M93">
            <v>999</v>
          </cell>
          <cell r="N93">
            <v>999</v>
          </cell>
          <cell r="Q93">
            <v>999</v>
          </cell>
        </row>
        <row r="94">
          <cell r="A94">
            <v>88</v>
          </cell>
          <cell r="K94">
            <v>0</v>
          </cell>
          <cell r="L94" t="str">
            <v>ZZZ9</v>
          </cell>
          <cell r="M94">
            <v>999</v>
          </cell>
          <cell r="N94">
            <v>999</v>
          </cell>
          <cell r="Q94">
            <v>999</v>
          </cell>
        </row>
        <row r="95">
          <cell r="A95">
            <v>89</v>
          </cell>
          <cell r="K95">
            <v>0</v>
          </cell>
          <cell r="L95" t="str">
            <v>ZZZ9</v>
          </cell>
          <cell r="M95">
            <v>999</v>
          </cell>
          <cell r="N95">
            <v>999</v>
          </cell>
          <cell r="Q95">
            <v>999</v>
          </cell>
        </row>
        <row r="96">
          <cell r="A96">
            <v>90</v>
          </cell>
          <cell r="K96">
            <v>0</v>
          </cell>
          <cell r="L96" t="str">
            <v>ZZZ9</v>
          </cell>
          <cell r="M96">
            <v>999</v>
          </cell>
          <cell r="N96">
            <v>999</v>
          </cell>
          <cell r="Q96">
            <v>999</v>
          </cell>
        </row>
        <row r="97">
          <cell r="A97">
            <v>91</v>
          </cell>
          <cell r="K97">
            <v>0</v>
          </cell>
          <cell r="L97" t="str">
            <v>ZZZ9</v>
          </cell>
          <cell r="M97">
            <v>999</v>
          </cell>
          <cell r="N97">
            <v>999</v>
          </cell>
          <cell r="Q97">
            <v>999</v>
          </cell>
        </row>
        <row r="98">
          <cell r="A98">
            <v>92</v>
          </cell>
          <cell r="K98">
            <v>0</v>
          </cell>
          <cell r="L98" t="str">
            <v>ZZZ9</v>
          </cell>
          <cell r="M98">
            <v>999</v>
          </cell>
          <cell r="N98">
            <v>999</v>
          </cell>
          <cell r="Q98">
            <v>999</v>
          </cell>
        </row>
        <row r="99">
          <cell r="A99">
            <v>93</v>
          </cell>
          <cell r="K99">
            <v>0</v>
          </cell>
          <cell r="L99" t="str">
            <v>ZZZ9</v>
          </cell>
          <cell r="M99">
            <v>999</v>
          </cell>
          <cell r="N99">
            <v>999</v>
          </cell>
          <cell r="Q99">
            <v>999</v>
          </cell>
        </row>
        <row r="100">
          <cell r="A100">
            <v>94</v>
          </cell>
          <cell r="K100">
            <v>0</v>
          </cell>
          <cell r="L100" t="str">
            <v>ZZZ9</v>
          </cell>
          <cell r="M100">
            <v>999</v>
          </cell>
          <cell r="N100">
            <v>999</v>
          </cell>
          <cell r="Q100">
            <v>999</v>
          </cell>
        </row>
        <row r="101">
          <cell r="A101">
            <v>95</v>
          </cell>
          <cell r="K101">
            <v>0</v>
          </cell>
          <cell r="L101" t="str">
            <v>ZZZ9</v>
          </cell>
          <cell r="M101">
            <v>999</v>
          </cell>
          <cell r="N101">
            <v>999</v>
          </cell>
          <cell r="Q101">
            <v>999</v>
          </cell>
        </row>
        <row r="102">
          <cell r="A102">
            <v>96</v>
          </cell>
          <cell r="K102">
            <v>0</v>
          </cell>
          <cell r="L102" t="str">
            <v>ZZZ9</v>
          </cell>
          <cell r="M102">
            <v>999</v>
          </cell>
          <cell r="N102">
            <v>999</v>
          </cell>
          <cell r="Q102">
            <v>999</v>
          </cell>
        </row>
        <row r="103">
          <cell r="A103">
            <v>97</v>
          </cell>
          <cell r="K103">
            <v>0</v>
          </cell>
          <cell r="L103" t="str">
            <v>ZZZ9</v>
          </cell>
          <cell r="M103">
            <v>999</v>
          </cell>
          <cell r="N103">
            <v>999</v>
          </cell>
          <cell r="Q103">
            <v>999</v>
          </cell>
        </row>
        <row r="104">
          <cell r="A104">
            <v>98</v>
          </cell>
          <cell r="K104">
            <v>0</v>
          </cell>
          <cell r="L104" t="str">
            <v>ZZZ9</v>
          </cell>
          <cell r="M104">
            <v>999</v>
          </cell>
          <cell r="N104">
            <v>999</v>
          </cell>
          <cell r="Q104">
            <v>999</v>
          </cell>
        </row>
        <row r="105">
          <cell r="A105">
            <v>99</v>
          </cell>
          <cell r="K105">
            <v>0</v>
          </cell>
          <cell r="L105" t="str">
            <v>ZZZ9</v>
          </cell>
          <cell r="M105">
            <v>999</v>
          </cell>
          <cell r="N105">
            <v>999</v>
          </cell>
          <cell r="Q105">
            <v>999</v>
          </cell>
        </row>
        <row r="106">
          <cell r="A106">
            <v>100</v>
          </cell>
          <cell r="K106">
            <v>0</v>
          </cell>
          <cell r="L106" t="str">
            <v>ZZZ9</v>
          </cell>
          <cell r="M106">
            <v>999</v>
          </cell>
          <cell r="N106">
            <v>999</v>
          </cell>
          <cell r="Q106">
            <v>999</v>
          </cell>
        </row>
        <row r="107">
          <cell r="A107">
            <v>101</v>
          </cell>
          <cell r="K107">
            <v>0</v>
          </cell>
          <cell r="L107" t="str">
            <v>ZZZ9</v>
          </cell>
          <cell r="M107">
            <v>999</v>
          </cell>
          <cell r="N107">
            <v>999</v>
          </cell>
          <cell r="Q107">
            <v>999</v>
          </cell>
        </row>
        <row r="108">
          <cell r="A108">
            <v>102</v>
          </cell>
          <cell r="K108">
            <v>0</v>
          </cell>
          <cell r="L108" t="str">
            <v>ZZZ9</v>
          </cell>
          <cell r="M108">
            <v>999</v>
          </cell>
          <cell r="N108">
            <v>999</v>
          </cell>
          <cell r="Q108">
            <v>999</v>
          </cell>
        </row>
        <row r="109">
          <cell r="A109">
            <v>103</v>
          </cell>
          <cell r="K109">
            <v>0</v>
          </cell>
          <cell r="L109" t="str">
            <v>ZZZ9</v>
          </cell>
          <cell r="M109">
            <v>999</v>
          </cell>
          <cell r="N109">
            <v>999</v>
          </cell>
          <cell r="Q109">
            <v>999</v>
          </cell>
        </row>
        <row r="110">
          <cell r="A110">
            <v>104</v>
          </cell>
          <cell r="K110">
            <v>0</v>
          </cell>
          <cell r="L110" t="str">
            <v>ZZZ9</v>
          </cell>
          <cell r="M110">
            <v>999</v>
          </cell>
          <cell r="N110">
            <v>999</v>
          </cell>
          <cell r="Q110">
            <v>999</v>
          </cell>
        </row>
        <row r="111">
          <cell r="A111">
            <v>105</v>
          </cell>
          <cell r="K111">
            <v>0</v>
          </cell>
          <cell r="L111" t="str">
            <v>ZZZ9</v>
          </cell>
          <cell r="M111">
            <v>999</v>
          </cell>
          <cell r="N111">
            <v>999</v>
          </cell>
          <cell r="Q111">
            <v>999</v>
          </cell>
        </row>
        <row r="112">
          <cell r="A112">
            <v>106</v>
          </cell>
          <cell r="K112">
            <v>0</v>
          </cell>
          <cell r="L112" t="str">
            <v>ZZZ9</v>
          </cell>
          <cell r="M112">
            <v>999</v>
          </cell>
          <cell r="N112">
            <v>999</v>
          </cell>
          <cell r="Q112">
            <v>999</v>
          </cell>
        </row>
        <row r="113">
          <cell r="A113">
            <v>107</v>
          </cell>
          <cell r="K113">
            <v>0</v>
          </cell>
          <cell r="L113" t="str">
            <v>ZZZ9</v>
          </cell>
          <cell r="M113">
            <v>999</v>
          </cell>
          <cell r="N113">
            <v>999</v>
          </cell>
          <cell r="Q113">
            <v>999</v>
          </cell>
        </row>
        <row r="114">
          <cell r="A114">
            <v>108</v>
          </cell>
          <cell r="K114">
            <v>0</v>
          </cell>
          <cell r="L114" t="str">
            <v>ZZZ9</v>
          </cell>
          <cell r="M114">
            <v>999</v>
          </cell>
          <cell r="N114">
            <v>999</v>
          </cell>
          <cell r="Q114">
            <v>999</v>
          </cell>
        </row>
        <row r="115">
          <cell r="A115">
            <v>109</v>
          </cell>
          <cell r="K115">
            <v>0</v>
          </cell>
          <cell r="L115" t="str">
            <v>ZZZ9</v>
          </cell>
          <cell r="M115">
            <v>999</v>
          </cell>
          <cell r="N115">
            <v>999</v>
          </cell>
          <cell r="Q115">
            <v>999</v>
          </cell>
        </row>
        <row r="116">
          <cell r="A116">
            <v>110</v>
          </cell>
          <cell r="K116">
            <v>0</v>
          </cell>
          <cell r="L116" t="str">
            <v>ZZZ9</v>
          </cell>
          <cell r="M116">
            <v>999</v>
          </cell>
          <cell r="N116">
            <v>999</v>
          </cell>
          <cell r="Q116">
            <v>999</v>
          </cell>
        </row>
        <row r="117">
          <cell r="A117">
            <v>111</v>
          </cell>
          <cell r="K117">
            <v>0</v>
          </cell>
          <cell r="L117" t="str">
            <v>ZZZ9</v>
          </cell>
          <cell r="M117">
            <v>999</v>
          </cell>
          <cell r="N117">
            <v>999</v>
          </cell>
          <cell r="Q117">
            <v>999</v>
          </cell>
        </row>
        <row r="118">
          <cell r="A118">
            <v>112</v>
          </cell>
          <cell r="K118">
            <v>0</v>
          </cell>
          <cell r="L118" t="str">
            <v>ZZZ9</v>
          </cell>
          <cell r="M118">
            <v>999</v>
          </cell>
          <cell r="N118">
            <v>999</v>
          </cell>
          <cell r="Q118">
            <v>999</v>
          </cell>
        </row>
        <row r="119">
          <cell r="A119">
            <v>113</v>
          </cell>
          <cell r="K119">
            <v>0</v>
          </cell>
          <cell r="L119" t="str">
            <v>ZZZ9</v>
          </cell>
          <cell r="M119">
            <v>999</v>
          </cell>
          <cell r="N119">
            <v>999</v>
          </cell>
          <cell r="Q119">
            <v>999</v>
          </cell>
        </row>
        <row r="120">
          <cell r="A120">
            <v>114</v>
          </cell>
          <cell r="K120">
            <v>0</v>
          </cell>
          <cell r="L120" t="str">
            <v>ZZZ9</v>
          </cell>
          <cell r="M120">
            <v>999</v>
          </cell>
          <cell r="N120">
            <v>999</v>
          </cell>
          <cell r="Q120">
            <v>999</v>
          </cell>
        </row>
        <row r="121">
          <cell r="A121">
            <v>115</v>
          </cell>
          <cell r="K121">
            <v>0</v>
          </cell>
          <cell r="L121" t="str">
            <v>ZZZ9</v>
          </cell>
          <cell r="M121">
            <v>999</v>
          </cell>
          <cell r="N121">
            <v>999</v>
          </cell>
          <cell r="Q121">
            <v>999</v>
          </cell>
        </row>
        <row r="122">
          <cell r="A122">
            <v>116</v>
          </cell>
          <cell r="K122">
            <v>0</v>
          </cell>
          <cell r="L122" t="str">
            <v>ZZZ9</v>
          </cell>
          <cell r="M122">
            <v>999</v>
          </cell>
          <cell r="N122">
            <v>999</v>
          </cell>
          <cell r="Q122">
            <v>999</v>
          </cell>
        </row>
        <row r="123">
          <cell r="A123">
            <v>117</v>
          </cell>
          <cell r="K123">
            <v>0</v>
          </cell>
          <cell r="L123" t="str">
            <v>ZZZ9</v>
          </cell>
          <cell r="M123">
            <v>999</v>
          </cell>
          <cell r="N123">
            <v>999</v>
          </cell>
          <cell r="Q123">
            <v>999</v>
          </cell>
        </row>
        <row r="124">
          <cell r="A124">
            <v>118</v>
          </cell>
          <cell r="K124">
            <v>0</v>
          </cell>
          <cell r="L124" t="str">
            <v>ZZZ9</v>
          </cell>
          <cell r="M124">
            <v>999</v>
          </cell>
          <cell r="N124">
            <v>999</v>
          </cell>
          <cell r="Q124">
            <v>999</v>
          </cell>
        </row>
        <row r="125">
          <cell r="A125">
            <v>119</v>
          </cell>
          <cell r="K125">
            <v>0</v>
          </cell>
          <cell r="L125" t="str">
            <v>ZZZ9</v>
          </cell>
          <cell r="M125">
            <v>999</v>
          </cell>
          <cell r="N125">
            <v>999</v>
          </cell>
          <cell r="Q125">
            <v>999</v>
          </cell>
        </row>
        <row r="126">
          <cell r="A126">
            <v>120</v>
          </cell>
          <cell r="K126">
            <v>0</v>
          </cell>
          <cell r="L126" t="str">
            <v>ZZZ9</v>
          </cell>
          <cell r="M126">
            <v>999</v>
          </cell>
          <cell r="N126">
            <v>999</v>
          </cell>
          <cell r="Q126">
            <v>999</v>
          </cell>
        </row>
        <row r="127">
          <cell r="A127">
            <v>121</v>
          </cell>
          <cell r="K127">
            <v>0</v>
          </cell>
          <cell r="L127" t="str">
            <v>ZZZ9</v>
          </cell>
          <cell r="M127">
            <v>999</v>
          </cell>
          <cell r="N127">
            <v>999</v>
          </cell>
          <cell r="Q127">
            <v>999</v>
          </cell>
        </row>
        <row r="128">
          <cell r="A128">
            <v>122</v>
          </cell>
          <cell r="K128">
            <v>0</v>
          </cell>
          <cell r="L128" t="str">
            <v>ZZZ9</v>
          </cell>
          <cell r="M128">
            <v>999</v>
          </cell>
          <cell r="N128">
            <v>999</v>
          </cell>
          <cell r="Q128">
            <v>999</v>
          </cell>
        </row>
        <row r="129">
          <cell r="A129">
            <v>123</v>
          </cell>
          <cell r="K129">
            <v>0</v>
          </cell>
          <cell r="L129" t="str">
            <v>ZZZ9</v>
          </cell>
          <cell r="M129">
            <v>999</v>
          </cell>
          <cell r="N129">
            <v>999</v>
          </cell>
          <cell r="Q129">
            <v>999</v>
          </cell>
        </row>
        <row r="130">
          <cell r="A130">
            <v>124</v>
          </cell>
          <cell r="K130">
            <v>0</v>
          </cell>
          <cell r="L130" t="str">
            <v>ZZZ9</v>
          </cell>
          <cell r="M130">
            <v>999</v>
          </cell>
          <cell r="N130">
            <v>999</v>
          </cell>
          <cell r="Q130">
            <v>999</v>
          </cell>
        </row>
        <row r="131">
          <cell r="A131">
            <v>125</v>
          </cell>
          <cell r="K131">
            <v>0</v>
          </cell>
          <cell r="L131" t="str">
            <v>ZZZ9</v>
          </cell>
          <cell r="M131">
            <v>999</v>
          </cell>
          <cell r="N131">
            <v>999</v>
          </cell>
          <cell r="Q131">
            <v>999</v>
          </cell>
        </row>
        <row r="132">
          <cell r="A132">
            <v>126</v>
          </cell>
          <cell r="K132">
            <v>0</v>
          </cell>
          <cell r="L132" t="str">
            <v>ZZZ9</v>
          </cell>
          <cell r="M132">
            <v>999</v>
          </cell>
          <cell r="N132">
            <v>999</v>
          </cell>
          <cell r="Q132">
            <v>999</v>
          </cell>
        </row>
        <row r="133">
          <cell r="A133">
            <v>127</v>
          </cell>
          <cell r="K133">
            <v>0</v>
          </cell>
          <cell r="L133" t="str">
            <v>ZZZ9</v>
          </cell>
          <cell r="M133">
            <v>999</v>
          </cell>
          <cell r="N133">
            <v>999</v>
          </cell>
          <cell r="Q133">
            <v>999</v>
          </cell>
        </row>
        <row r="134">
          <cell r="A134">
            <v>128</v>
          </cell>
          <cell r="K134">
            <v>0</v>
          </cell>
          <cell r="L134" t="str">
            <v>ZZZ9</v>
          </cell>
          <cell r="M134">
            <v>999</v>
          </cell>
          <cell r="N134">
            <v>999</v>
          </cell>
          <cell r="Q134">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01">
    <pageSetUpPr fitToPage="1"/>
  </sheetPr>
  <dimension ref="A1:T79"/>
  <sheetViews>
    <sheetView showGridLines="0" showZeros="0" tabSelected="1" workbookViewId="0" topLeftCell="B7">
      <selection activeCell="P37" sqref="P3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5" customWidth="1"/>
    <col min="10" max="10" width="10.7109375" style="0" customWidth="1"/>
    <col min="11" max="11" width="1.7109375" style="145" customWidth="1"/>
    <col min="12" max="12" width="10.7109375" style="0" customWidth="1"/>
    <col min="13" max="13" width="1.7109375" style="146" customWidth="1"/>
    <col min="14" max="14" width="10.7109375" style="0" customWidth="1"/>
    <col min="15" max="15" width="1.7109375" style="145" customWidth="1"/>
    <col min="16" max="16" width="10.7109375" style="0" customWidth="1"/>
    <col min="17" max="17" width="1.7109375" style="146" customWidth="1"/>
    <col min="18" max="18" width="0" style="0" hidden="1" customWidth="1"/>
    <col min="19" max="19" width="8.7109375" style="0" customWidth="1"/>
    <col min="20" max="20" width="9.140625" style="0" hidden="1" customWidth="1"/>
  </cols>
  <sheetData>
    <row r="1" spans="1:17" s="7" customFormat="1" ht="21.75" customHeight="1">
      <c r="A1" s="1" t="str">
        <f>'[1]Week SetUp'!$A$6</f>
        <v>Krasnogorsk Cup</v>
      </c>
      <c r="B1" s="1"/>
      <c r="C1" s="2"/>
      <c r="D1" s="2"/>
      <c r="E1" s="2"/>
      <c r="F1" s="2"/>
      <c r="G1" s="2"/>
      <c r="H1" s="3" t="s">
        <v>0</v>
      </c>
      <c r="I1" s="4"/>
      <c r="J1" s="5" t="s">
        <v>1</v>
      </c>
      <c r="K1" s="5"/>
      <c r="L1" s="6"/>
      <c r="M1" s="4"/>
      <c r="N1" s="4" t="s">
        <v>2</v>
      </c>
      <c r="O1" s="4"/>
      <c r="P1" s="2"/>
      <c r="Q1" s="4"/>
    </row>
    <row r="2" spans="1:17" s="12" customFormat="1" ht="12.75">
      <c r="A2" s="8" t="str">
        <f>'[1]Week SetUp'!$A$8</f>
        <v>Tennis Europe Junior Tour</v>
      </c>
      <c r="B2" s="8"/>
      <c r="C2" s="8"/>
      <c r="D2" s="8"/>
      <c r="E2" s="8"/>
      <c r="F2" s="9"/>
      <c r="G2" s="10"/>
      <c r="H2" s="10"/>
      <c r="I2" s="11"/>
      <c r="J2" s="5" t="s">
        <v>3</v>
      </c>
      <c r="K2" s="5"/>
      <c r="L2" s="5"/>
      <c r="M2" s="11"/>
      <c r="N2" s="10"/>
      <c r="O2" s="11"/>
      <c r="P2" s="10"/>
      <c r="Q2" s="11"/>
    </row>
    <row r="3" spans="1:17" s="18" customFormat="1" ht="11.25" customHeight="1">
      <c r="A3" s="13" t="s">
        <v>4</v>
      </c>
      <c r="B3" s="13"/>
      <c r="C3" s="13"/>
      <c r="D3" s="13"/>
      <c r="E3" s="13"/>
      <c r="F3" s="13" t="s">
        <v>5</v>
      </c>
      <c r="G3" s="13"/>
      <c r="H3" s="13"/>
      <c r="I3" s="14"/>
      <c r="J3" s="13" t="s">
        <v>6</v>
      </c>
      <c r="K3" s="14"/>
      <c r="L3" s="13"/>
      <c r="M3" s="14"/>
      <c r="N3" s="13"/>
      <c r="O3" s="15" t="s">
        <v>7</v>
      </c>
      <c r="P3" s="16"/>
      <c r="Q3" s="17"/>
    </row>
    <row r="4" spans="1:17" s="25" customFormat="1" ht="11.25" customHeight="1" thickBot="1">
      <c r="A4" s="147">
        <f>'[1]Week SetUp'!$A$10</f>
        <v>39678</v>
      </c>
      <c r="B4" s="147"/>
      <c r="C4" s="147"/>
      <c r="D4" s="19"/>
      <c r="E4" s="19"/>
      <c r="F4" s="19" t="str">
        <f>'[1]Week SetUp'!$C$10</f>
        <v>Krasnogorsk, Russia</v>
      </c>
      <c r="G4" s="20"/>
      <c r="H4" s="19"/>
      <c r="I4" s="21"/>
      <c r="J4" s="22">
        <f>'[1]Week SetUp'!$D$10</f>
        <v>3</v>
      </c>
      <c r="K4" s="21"/>
      <c r="L4" s="23"/>
      <c r="M4" s="21"/>
      <c r="N4" s="19"/>
      <c r="O4" s="24" t="str">
        <f>'[1]Week SetUp'!$E$10</f>
        <v>Gorobinskiy Aleksandr</v>
      </c>
      <c r="P4" s="19"/>
      <c r="Q4" s="24"/>
    </row>
    <row r="5" spans="1:17" s="18" customFormat="1" ht="9.75">
      <c r="A5" s="26"/>
      <c r="B5" s="27" t="s">
        <v>8</v>
      </c>
      <c r="C5" s="27" t="s">
        <v>9</v>
      </c>
      <c r="D5" s="27" t="s">
        <v>10</v>
      </c>
      <c r="E5" s="28" t="s">
        <v>11</v>
      </c>
      <c r="F5" s="28" t="s">
        <v>12</v>
      </c>
      <c r="G5" s="28"/>
      <c r="H5" s="28" t="s">
        <v>13</v>
      </c>
      <c r="I5" s="28"/>
      <c r="J5" s="27" t="s">
        <v>14</v>
      </c>
      <c r="K5" s="29"/>
      <c r="L5" s="27" t="s">
        <v>15</v>
      </c>
      <c r="M5" s="29"/>
      <c r="N5" s="27" t="s">
        <v>16</v>
      </c>
      <c r="O5" s="29"/>
      <c r="P5" s="27" t="s">
        <v>17</v>
      </c>
      <c r="Q5" s="30"/>
    </row>
    <row r="6" spans="1:17" s="18" customFormat="1" ht="3.75" customHeight="1" thickBot="1">
      <c r="A6" s="31"/>
      <c r="B6" s="32"/>
      <c r="C6" s="33"/>
      <c r="D6" s="32"/>
      <c r="E6" s="34"/>
      <c r="F6" s="34"/>
      <c r="G6" s="35"/>
      <c r="H6" s="34"/>
      <c r="I6" s="36"/>
      <c r="J6" s="32"/>
      <c r="K6" s="36"/>
      <c r="L6" s="32"/>
      <c r="M6" s="36"/>
      <c r="N6" s="32"/>
      <c r="O6" s="36"/>
      <c r="P6" s="32"/>
      <c r="Q6" s="37"/>
    </row>
    <row r="7" spans="1:20" s="49" customFormat="1" ht="10.5" customHeight="1">
      <c r="A7" s="38">
        <v>1</v>
      </c>
      <c r="B7" s="39" t="str">
        <f>IF($D7="","",VLOOKUP($D7,'[1]G14 Si Main Draw Prep'!$A$7:$P$38,15))</f>
        <v>DA</v>
      </c>
      <c r="C7" s="39">
        <f>IF($D7="","",VLOOKUP($D7,'[1]G14 Si Main Draw Prep'!$A$7:$P$38,16))</f>
        <v>0</v>
      </c>
      <c r="D7" s="40">
        <v>1</v>
      </c>
      <c r="E7" s="41" t="str">
        <f>UPPER(IF($D7="","",VLOOKUP($D7,'[1]G14 Si Main Draw Prep'!$A$7:$P$38,2)))</f>
        <v>MUN</v>
      </c>
      <c r="F7" s="41" t="str">
        <f>IF($D7="","",VLOOKUP($D7,'[1]G14 Si Main Draw Prep'!$A$7:$P$38,3))</f>
        <v>Viktoria</v>
      </c>
      <c r="G7" s="41"/>
      <c r="H7" s="41" t="str">
        <f>IF($D7="","",VLOOKUP($D7,'[1]G14 Si Main Draw Prep'!$A$7:$P$38,4))</f>
        <v>BLR</v>
      </c>
      <c r="I7" s="42"/>
      <c r="J7" s="43"/>
      <c r="K7" s="43"/>
      <c r="L7" s="43"/>
      <c r="M7" s="43"/>
      <c r="N7" s="44"/>
      <c r="O7" s="45"/>
      <c r="P7" s="46"/>
      <c r="Q7" s="47"/>
      <c r="R7" s="48"/>
      <c r="T7" s="50" t="str">
        <f>'[1]SetUp Officials'!P21</f>
        <v>Umpire</v>
      </c>
    </row>
    <row r="8" spans="1:20" s="49" customFormat="1" ht="9" customHeight="1">
      <c r="A8" s="51"/>
      <c r="B8" s="52"/>
      <c r="C8" s="52"/>
      <c r="D8" s="52"/>
      <c r="E8" s="53"/>
      <c r="F8" s="53"/>
      <c r="G8" s="54"/>
      <c r="H8" s="55" t="s">
        <v>18</v>
      </c>
      <c r="I8" s="56" t="s">
        <v>43</v>
      </c>
      <c r="J8" s="57" t="str">
        <f>UPPER(IF(OR(I8="a",I8="as"),E7,IF(OR(I8="b",I8="bs"),E9,)))</f>
        <v>MUN</v>
      </c>
      <c r="K8" s="57"/>
      <c r="L8" s="43"/>
      <c r="M8" s="43"/>
      <c r="N8" s="44"/>
      <c r="O8" s="45"/>
      <c r="P8" s="46"/>
      <c r="Q8" s="47"/>
      <c r="R8" s="48"/>
      <c r="T8" s="58" t="str">
        <f>'[1]SetUp Officials'!P22</f>
        <v> </v>
      </c>
    </row>
    <row r="9" spans="1:20" s="49" customFormat="1" ht="9" customHeight="1">
      <c r="A9" s="51">
        <v>2</v>
      </c>
      <c r="B9" s="39" t="str">
        <f>IF($D9="","",VLOOKUP($D9,'[1]G14 Si Main Draw Prep'!$A$7:$P$38,15))</f>
        <v>WC</v>
      </c>
      <c r="C9" s="39">
        <f>IF($D9="","",VLOOKUP($D9,'[1]G14 Si Main Draw Prep'!$A$7:$P$38,16))</f>
        <v>0</v>
      </c>
      <c r="D9" s="40">
        <v>24</v>
      </c>
      <c r="E9" s="59" t="str">
        <f>UPPER(IF($D9="","",VLOOKUP($D9,'[1]G14 Si Main Draw Prep'!$A$7:$P$38,2)))</f>
        <v>SHARIFOVA</v>
      </c>
      <c r="F9" s="59" t="str">
        <f>IF($D9="","",VLOOKUP($D9,'[1]G14 Si Main Draw Prep'!$A$7:$P$38,3))</f>
        <v>Ksenia</v>
      </c>
      <c r="G9" s="59"/>
      <c r="H9" s="59" t="str">
        <f>IF($D9="","",VLOOKUP($D9,'[1]G14 Si Main Draw Prep'!$A$7:$P$38,4))</f>
        <v>RUS</v>
      </c>
      <c r="I9" s="60"/>
      <c r="J9" s="43" t="s">
        <v>44</v>
      </c>
      <c r="K9" s="61"/>
      <c r="L9" s="43"/>
      <c r="M9" s="43"/>
      <c r="N9" s="44"/>
      <c r="O9" s="45"/>
      <c r="P9" s="46"/>
      <c r="Q9" s="47"/>
      <c r="R9" s="48"/>
      <c r="T9" s="58" t="str">
        <f>'[1]SetUp Officials'!P23</f>
        <v> </v>
      </c>
    </row>
    <row r="10" spans="1:20" s="49" customFormat="1" ht="9" customHeight="1">
      <c r="A10" s="51"/>
      <c r="B10" s="52"/>
      <c r="C10" s="52"/>
      <c r="D10" s="62"/>
      <c r="E10" s="53"/>
      <c r="F10" s="53"/>
      <c r="G10" s="54"/>
      <c r="H10" s="53"/>
      <c r="I10" s="63"/>
      <c r="J10" s="55" t="s">
        <v>18</v>
      </c>
      <c r="K10" s="64" t="s">
        <v>43</v>
      </c>
      <c r="L10" s="57" t="str">
        <f>UPPER(IF(OR(K10="a",K10="as"),J8,IF(OR(K10="b",K10="bs"),J12,)))</f>
        <v>MUN</v>
      </c>
      <c r="M10" s="65"/>
      <c r="N10" s="66"/>
      <c r="O10" s="66"/>
      <c r="P10" s="46"/>
      <c r="Q10" s="47"/>
      <c r="R10" s="48"/>
      <c r="T10" s="58" t="str">
        <f>'[1]SetUp Officials'!P24</f>
        <v> </v>
      </c>
    </row>
    <row r="11" spans="1:20" s="49" customFormat="1" ht="9" customHeight="1">
      <c r="A11" s="51">
        <v>3</v>
      </c>
      <c r="B11" s="39" t="str">
        <f>IF($D11="","",VLOOKUP($D11,'[1]G14 Si Main Draw Prep'!$A$7:$P$38,15))</f>
        <v>DA</v>
      </c>
      <c r="C11" s="39">
        <f>IF($D11="","",VLOOKUP($D11,'[1]G14 Si Main Draw Prep'!$A$7:$P$38,16))</f>
        <v>0</v>
      </c>
      <c r="D11" s="40">
        <v>11</v>
      </c>
      <c r="E11" s="59" t="str">
        <f>UPPER(IF($D11="","",VLOOKUP($D11,'[1]G14 Si Main Draw Prep'!$A$7:$P$38,2)))</f>
        <v>TARASOVA</v>
      </c>
      <c r="F11" s="59" t="str">
        <f>IF($D11="","",VLOOKUP($D11,'[1]G14 Si Main Draw Prep'!$A$7:$P$38,3))</f>
        <v>Alena</v>
      </c>
      <c r="G11" s="59"/>
      <c r="H11" s="59" t="str">
        <f>IF($D11="","",VLOOKUP($D11,'[1]G14 Si Main Draw Prep'!$A$7:$P$38,4))</f>
        <v>RUS</v>
      </c>
      <c r="I11" s="42"/>
      <c r="J11" s="43"/>
      <c r="K11" s="67"/>
      <c r="L11" s="43" t="s">
        <v>45</v>
      </c>
      <c r="M11" s="68"/>
      <c r="N11" s="66"/>
      <c r="O11" s="66"/>
      <c r="P11" s="46"/>
      <c r="Q11" s="47"/>
      <c r="R11" s="48"/>
      <c r="T11" s="58" t="str">
        <f>'[1]SetUp Officials'!P25</f>
        <v> </v>
      </c>
    </row>
    <row r="12" spans="1:20" s="49" customFormat="1" ht="9" customHeight="1">
      <c r="A12" s="51"/>
      <c r="B12" s="52"/>
      <c r="C12" s="52"/>
      <c r="D12" s="62"/>
      <c r="E12" s="53"/>
      <c r="F12" s="53"/>
      <c r="G12" s="54"/>
      <c r="H12" s="55" t="s">
        <v>18</v>
      </c>
      <c r="I12" s="56" t="s">
        <v>43</v>
      </c>
      <c r="J12" s="57" t="str">
        <f>UPPER(IF(OR(I12="a",I12="as"),E11,IF(OR(I12="b",I12="bs"),E13,)))</f>
        <v>TARASOVA</v>
      </c>
      <c r="K12" s="69"/>
      <c r="L12" s="43"/>
      <c r="M12" s="68"/>
      <c r="N12" s="66"/>
      <c r="O12" s="66"/>
      <c r="P12" s="46"/>
      <c r="Q12" s="47"/>
      <c r="R12" s="48"/>
      <c r="T12" s="58" t="str">
        <f>'[1]SetUp Officials'!P26</f>
        <v> </v>
      </c>
    </row>
    <row r="13" spans="1:20" s="49" customFormat="1" ht="9" customHeight="1">
      <c r="A13" s="51">
        <v>4</v>
      </c>
      <c r="B13" s="39" t="str">
        <f>IF($D13="","",VLOOKUP($D13,'[1]G14 Si Main Draw Prep'!$A$7:$P$38,15))</f>
        <v>LL</v>
      </c>
      <c r="C13" s="39">
        <f>IF($D13="","",VLOOKUP($D13,'[1]G14 Si Main Draw Prep'!$A$7:$P$38,16))</f>
        <v>0</v>
      </c>
      <c r="D13" s="40">
        <v>26</v>
      </c>
      <c r="E13" s="59" t="str">
        <f>UPPER(IF($D13="","",VLOOKUP($D13,'[1]G14 Si Main Draw Prep'!$A$7:$P$38,2)))</f>
        <v>SAIDOVA</v>
      </c>
      <c r="F13" s="59" t="str">
        <f>IF($D13="","",VLOOKUP($D13,'[1]G14 Si Main Draw Prep'!$A$7:$P$38,3))</f>
        <v>Shakhlo</v>
      </c>
      <c r="G13" s="59"/>
      <c r="H13" s="59" t="str">
        <f>IF($D13="","",VLOOKUP($D13,'[1]G14 Si Main Draw Prep'!$A$7:$P$38,4))</f>
        <v>RUS</v>
      </c>
      <c r="I13" s="70"/>
      <c r="J13" s="43" t="s">
        <v>46</v>
      </c>
      <c r="K13" s="43"/>
      <c r="L13" s="43"/>
      <c r="M13" s="68"/>
      <c r="N13" s="66"/>
      <c r="O13" s="66"/>
      <c r="P13" s="46"/>
      <c r="Q13" s="47"/>
      <c r="R13" s="48"/>
      <c r="T13" s="58" t="str">
        <f>'[1]SetUp Officials'!P27</f>
        <v> </v>
      </c>
    </row>
    <row r="14" spans="1:20" s="49" customFormat="1" ht="9" customHeight="1">
      <c r="A14" s="51"/>
      <c r="B14" s="52"/>
      <c r="C14" s="52"/>
      <c r="D14" s="62"/>
      <c r="E14" s="43"/>
      <c r="F14" s="43"/>
      <c r="G14" s="71"/>
      <c r="H14" s="72"/>
      <c r="I14" s="63"/>
      <c r="J14" s="43"/>
      <c r="K14" s="43"/>
      <c r="L14" s="55" t="s">
        <v>18</v>
      </c>
      <c r="M14" s="64" t="s">
        <v>47</v>
      </c>
      <c r="N14" s="57" t="str">
        <f>UPPER(IF(OR(M14="a",M14="as"),L10,IF(OR(M14="b",M14="bs"),L18,)))</f>
        <v>KAN</v>
      </c>
      <c r="O14" s="65"/>
      <c r="P14" s="46"/>
      <c r="Q14" s="47"/>
      <c r="R14" s="48"/>
      <c r="T14" s="58" t="str">
        <f>'[1]SetUp Officials'!P28</f>
        <v> </v>
      </c>
    </row>
    <row r="15" spans="1:20" s="49" customFormat="1" ht="9" customHeight="1">
      <c r="A15" s="51">
        <v>5</v>
      </c>
      <c r="B15" s="39" t="str">
        <f>IF($D15="","",VLOOKUP($D15,'[1]G14 Si Main Draw Prep'!$A$7:$P$38,15))</f>
        <v>WC</v>
      </c>
      <c r="C15" s="39">
        <f>IF($D15="","",VLOOKUP($D15,'[1]G14 Si Main Draw Prep'!$A$7:$P$38,16))</f>
        <v>0</v>
      </c>
      <c r="D15" s="40">
        <v>32</v>
      </c>
      <c r="E15" s="59" t="str">
        <f>UPPER(IF($D15="","",VLOOKUP($D15,'[1]G14 Si Main Draw Prep'!$A$7:$P$38,2)))</f>
        <v>IVANOVA</v>
      </c>
      <c r="F15" s="59" t="str">
        <f>IF($D15="","",VLOOKUP($D15,'[1]G14 Si Main Draw Prep'!$A$7:$P$38,3))</f>
        <v>Polina</v>
      </c>
      <c r="G15" s="59"/>
      <c r="H15" s="59" t="str">
        <f>IF($D15="","",VLOOKUP($D15,'[1]G14 Si Main Draw Prep'!$A$7:$P$38,4))</f>
        <v>RUS</v>
      </c>
      <c r="I15" s="73"/>
      <c r="J15" s="43"/>
      <c r="K15" s="43"/>
      <c r="L15" s="43"/>
      <c r="M15" s="68"/>
      <c r="N15" s="43" t="s">
        <v>48</v>
      </c>
      <c r="O15" s="74"/>
      <c r="P15" s="44"/>
      <c r="Q15" s="45"/>
      <c r="R15" s="48"/>
      <c r="T15" s="58" t="str">
        <f>'[1]SetUp Officials'!P29</f>
        <v> </v>
      </c>
    </row>
    <row r="16" spans="1:20" s="49" customFormat="1" ht="9" customHeight="1" thickBot="1">
      <c r="A16" s="51"/>
      <c r="B16" s="52"/>
      <c r="C16" s="52"/>
      <c r="D16" s="62"/>
      <c r="E16" s="53"/>
      <c r="F16" s="53"/>
      <c r="G16" s="54"/>
      <c r="H16" s="55" t="s">
        <v>18</v>
      </c>
      <c r="I16" s="56" t="s">
        <v>49</v>
      </c>
      <c r="J16" s="57" t="str">
        <f>UPPER(IF(OR(I16="a",I16="as"),E15,IF(OR(I16="b",I16="bs"),E17,)))</f>
        <v>KAN</v>
      </c>
      <c r="K16" s="57"/>
      <c r="L16" s="43"/>
      <c r="M16" s="68"/>
      <c r="N16" s="44"/>
      <c r="O16" s="74"/>
      <c r="P16" s="44"/>
      <c r="Q16" s="45"/>
      <c r="R16" s="48"/>
      <c r="T16" s="75" t="str">
        <f>'[1]SetUp Officials'!P30</f>
        <v>None</v>
      </c>
    </row>
    <row r="17" spans="1:18" s="49" customFormat="1" ht="9" customHeight="1">
      <c r="A17" s="51">
        <v>6</v>
      </c>
      <c r="B17" s="39" t="str">
        <f>IF($D17="","",VLOOKUP($D17,'[1]G14 Si Main Draw Prep'!$A$7:$P$38,15))</f>
        <v>DA</v>
      </c>
      <c r="C17" s="39">
        <f>IF($D17="","",VLOOKUP($D17,'[1]G14 Si Main Draw Prep'!$A$7:$P$38,16))</f>
        <v>0</v>
      </c>
      <c r="D17" s="40">
        <v>19</v>
      </c>
      <c r="E17" s="59" t="str">
        <f>UPPER(IF($D17="","",VLOOKUP($D17,'[1]G14 Si Main Draw Prep'!$A$7:$P$38,2)))</f>
        <v>KAN</v>
      </c>
      <c r="F17" s="59" t="str">
        <f>IF($D17="","",VLOOKUP($D17,'[1]G14 Si Main Draw Prep'!$A$7:$P$38,3))</f>
        <v>Viktoriya</v>
      </c>
      <c r="G17" s="59"/>
      <c r="H17" s="59" t="str">
        <f>IF($D17="","",VLOOKUP($D17,'[1]G14 Si Main Draw Prep'!$A$7:$P$38,4))</f>
        <v>RUS</v>
      </c>
      <c r="I17" s="60"/>
      <c r="J17" s="43" t="s">
        <v>50</v>
      </c>
      <c r="K17" s="61"/>
      <c r="L17" s="43"/>
      <c r="M17" s="68"/>
      <c r="N17" s="44"/>
      <c r="O17" s="74"/>
      <c r="P17" s="44"/>
      <c r="Q17" s="45"/>
      <c r="R17" s="48"/>
    </row>
    <row r="18" spans="1:18" s="49" customFormat="1" ht="9" customHeight="1">
      <c r="A18" s="51"/>
      <c r="B18" s="52"/>
      <c r="C18" s="52"/>
      <c r="D18" s="62"/>
      <c r="E18" s="53"/>
      <c r="F18" s="53"/>
      <c r="G18" s="54"/>
      <c r="H18" s="43"/>
      <c r="I18" s="63"/>
      <c r="J18" s="55" t="s">
        <v>18</v>
      </c>
      <c r="K18" s="64" t="s">
        <v>43</v>
      </c>
      <c r="L18" s="57" t="str">
        <f>UPPER(IF(OR(K18="a",K18="as"),J16,IF(OR(K18="b",K18="bs"),J20,)))</f>
        <v>KAN</v>
      </c>
      <c r="M18" s="76"/>
      <c r="N18" s="44"/>
      <c r="O18" s="74"/>
      <c r="P18" s="44"/>
      <c r="Q18" s="45"/>
      <c r="R18" s="48"/>
    </row>
    <row r="19" spans="1:18" s="49" customFormat="1" ht="9" customHeight="1">
      <c r="A19" s="51">
        <v>7</v>
      </c>
      <c r="B19" s="39" t="str">
        <f>IF($D19="","",VLOOKUP($D19,'[1]G14 Si Main Draw Prep'!$A$7:$P$38,15))</f>
        <v>DA</v>
      </c>
      <c r="C19" s="39">
        <f>IF($D19="","",VLOOKUP($D19,'[1]G14 Si Main Draw Prep'!$A$7:$P$38,16))</f>
        <v>0</v>
      </c>
      <c r="D19" s="40">
        <v>21</v>
      </c>
      <c r="E19" s="59" t="str">
        <f>UPPER(IF($D19="","",VLOOKUP($D19,'[1]G14 Si Main Draw Prep'!$A$7:$P$38,2)))</f>
        <v>CHERNAYA</v>
      </c>
      <c r="F19" s="59" t="str">
        <f>IF($D19="","",VLOOKUP($D19,'[1]G14 Si Main Draw Prep'!$A$7:$P$38,3))</f>
        <v>Irina</v>
      </c>
      <c r="G19" s="59"/>
      <c r="H19" s="59" t="str">
        <f>IF($D19="","",VLOOKUP($D19,'[1]G14 Si Main Draw Prep'!$A$7:$P$38,4))</f>
        <v>RUS</v>
      </c>
      <c r="I19" s="42"/>
      <c r="J19" s="43"/>
      <c r="K19" s="67"/>
      <c r="L19" s="43" t="s">
        <v>51</v>
      </c>
      <c r="M19" s="66"/>
      <c r="N19" s="44"/>
      <c r="O19" s="74"/>
      <c r="P19" s="44"/>
      <c r="Q19" s="45"/>
      <c r="R19" s="48"/>
    </row>
    <row r="20" spans="1:18" s="49" customFormat="1" ht="9" customHeight="1">
      <c r="A20" s="51"/>
      <c r="B20" s="52"/>
      <c r="C20" s="52"/>
      <c r="D20" s="52"/>
      <c r="E20" s="53"/>
      <c r="F20" s="53"/>
      <c r="G20" s="54"/>
      <c r="H20" s="55" t="s">
        <v>18</v>
      </c>
      <c r="I20" s="56" t="s">
        <v>49</v>
      </c>
      <c r="J20" s="57" t="str">
        <f>UPPER(IF(OR(I20="a",I20="as"),E19,IF(OR(I20="b",I20="bs"),E21,)))</f>
        <v>MAKAROVA</v>
      </c>
      <c r="K20" s="69"/>
      <c r="L20" s="43"/>
      <c r="M20" s="66"/>
      <c r="N20" s="44"/>
      <c r="O20" s="74"/>
      <c r="P20" s="44"/>
      <c r="Q20" s="45"/>
      <c r="R20" s="48"/>
    </row>
    <row r="21" spans="1:18" s="49" customFormat="1" ht="9" customHeight="1">
      <c r="A21" s="38">
        <v>8</v>
      </c>
      <c r="B21" s="39" t="str">
        <f>IF($D21="","",VLOOKUP($D21,'[1]G14 Si Main Draw Prep'!$A$7:$P$38,15))</f>
        <v>DA</v>
      </c>
      <c r="C21" s="39">
        <f>IF($D21="","",VLOOKUP($D21,'[1]G14 Si Main Draw Prep'!$A$7:$P$38,16))</f>
        <v>0</v>
      </c>
      <c r="D21" s="40">
        <v>6</v>
      </c>
      <c r="E21" s="41" t="str">
        <f>UPPER(IF($D21="","",VLOOKUP($D21,'[1]G14 Si Main Draw Prep'!$A$7:$P$38,2)))</f>
        <v>MAKAROVA</v>
      </c>
      <c r="F21" s="41" t="str">
        <f>IF($D21="","",VLOOKUP($D21,'[1]G14 Si Main Draw Prep'!$A$7:$P$38,3))</f>
        <v>Marya</v>
      </c>
      <c r="G21" s="41"/>
      <c r="H21" s="41" t="str">
        <f>IF($D21="","",VLOOKUP($D21,'[1]G14 Si Main Draw Prep'!$A$7:$P$38,4))</f>
        <v>RUS</v>
      </c>
      <c r="I21" s="70"/>
      <c r="J21" s="43" t="s">
        <v>52</v>
      </c>
      <c r="K21" s="43"/>
      <c r="L21" s="43"/>
      <c r="M21" s="66"/>
      <c r="N21" s="44"/>
      <c r="O21" s="74"/>
      <c r="P21" s="44"/>
      <c r="Q21" s="45"/>
      <c r="R21" s="48"/>
    </row>
    <row r="22" spans="1:18" s="49" customFormat="1" ht="9" customHeight="1">
      <c r="A22" s="51"/>
      <c r="B22" s="52"/>
      <c r="C22" s="52"/>
      <c r="D22" s="52"/>
      <c r="E22" s="72"/>
      <c r="F22" s="72"/>
      <c r="G22" s="77"/>
      <c r="H22" s="72"/>
      <c r="I22" s="63"/>
      <c r="J22" s="43"/>
      <c r="K22" s="43"/>
      <c r="L22" s="43"/>
      <c r="M22" s="66"/>
      <c r="N22" s="55" t="s">
        <v>18</v>
      </c>
      <c r="O22" s="64" t="s">
        <v>49</v>
      </c>
      <c r="P22" s="57" t="str">
        <f>UPPER(IF(OR(O22="a",O22="as"),N14,IF(OR(O22="b",O22="bs"),N30,)))</f>
        <v>FROLOVA</v>
      </c>
      <c r="Q22" s="78"/>
      <c r="R22" s="48"/>
    </row>
    <row r="23" spans="1:18" s="49" customFormat="1" ht="9" customHeight="1">
      <c r="A23" s="38">
        <v>9</v>
      </c>
      <c r="B23" s="39" t="str">
        <f>IF($D23="","",VLOOKUP($D23,'[1]G14 Si Main Draw Prep'!$A$7:$P$38,15))</f>
        <v>DA</v>
      </c>
      <c r="C23" s="39">
        <f>IF($D23="","",VLOOKUP($D23,'[1]G14 Si Main Draw Prep'!$A$7:$P$38,16))</f>
        <v>0</v>
      </c>
      <c r="D23" s="40">
        <v>4</v>
      </c>
      <c r="E23" s="41" t="str">
        <f>UPPER(IF($D23="","",VLOOKUP($D23,'[1]G14 Si Main Draw Prep'!$A$7:$P$38,2)))</f>
        <v>ZUBKOVA</v>
      </c>
      <c r="F23" s="41" t="str">
        <f>IF($D23="","",VLOOKUP($D23,'[1]G14 Si Main Draw Prep'!$A$7:$P$38,3))</f>
        <v>Anastasiya</v>
      </c>
      <c r="G23" s="41"/>
      <c r="H23" s="41" t="str">
        <f>IF($D23="","",VLOOKUP($D23,'[1]G14 Si Main Draw Prep'!$A$7:$P$38,4))</f>
        <v>RUS</v>
      </c>
      <c r="I23" s="42"/>
      <c r="J23" s="43"/>
      <c r="K23" s="43"/>
      <c r="L23" s="43"/>
      <c r="M23" s="66"/>
      <c r="N23" s="44"/>
      <c r="O23" s="74"/>
      <c r="P23" s="43" t="s">
        <v>48</v>
      </c>
      <c r="Q23" s="74"/>
      <c r="R23" s="48"/>
    </row>
    <row r="24" spans="1:18" s="49" customFormat="1" ht="9" customHeight="1">
      <c r="A24" s="51"/>
      <c r="B24" s="52"/>
      <c r="C24" s="52"/>
      <c r="D24" s="52"/>
      <c r="E24" s="53"/>
      <c r="F24" s="53"/>
      <c r="G24" s="54"/>
      <c r="H24" s="55" t="s">
        <v>18</v>
      </c>
      <c r="I24" s="56" t="s">
        <v>49</v>
      </c>
      <c r="J24" s="57" t="str">
        <f>UPPER(IF(OR(I24="a",I24="as"),E23,IF(OR(I24="b",I24="bs"),E25,)))</f>
        <v>RUDAKOVA</v>
      </c>
      <c r="K24" s="57"/>
      <c r="L24" s="43"/>
      <c r="M24" s="66"/>
      <c r="N24" s="44"/>
      <c r="O24" s="74"/>
      <c r="P24" s="44"/>
      <c r="Q24" s="74"/>
      <c r="R24" s="48"/>
    </row>
    <row r="25" spans="1:18" s="49" customFormat="1" ht="9" customHeight="1">
      <c r="A25" s="51">
        <v>10</v>
      </c>
      <c r="B25" s="39" t="str">
        <f>IF($D25="","",VLOOKUP($D25,'[1]G14 Si Main Draw Prep'!$A$7:$P$38,15))</f>
        <v>Q</v>
      </c>
      <c r="C25" s="39">
        <f>IF($D25="","",VLOOKUP($D25,'[1]G14 Si Main Draw Prep'!$A$7:$P$38,16))</f>
        <v>0</v>
      </c>
      <c r="D25" s="40">
        <v>28</v>
      </c>
      <c r="E25" s="59" t="str">
        <f>UPPER(IF($D25="","",VLOOKUP($D25,'[1]G14 Si Main Draw Prep'!$A$7:$P$38,2)))</f>
        <v>RUDAKOVA</v>
      </c>
      <c r="F25" s="59" t="str">
        <f>IF($D25="","",VLOOKUP($D25,'[1]G14 Si Main Draw Prep'!$A$7:$P$38,3))</f>
        <v>Anastasiya</v>
      </c>
      <c r="G25" s="59"/>
      <c r="H25" s="59" t="str">
        <f>IF($D25="","",VLOOKUP($D25,'[1]G14 Si Main Draw Prep'!$A$7:$P$38,4))</f>
        <v>RUS</v>
      </c>
      <c r="I25" s="60"/>
      <c r="J25" s="43" t="s">
        <v>53</v>
      </c>
      <c r="K25" s="61"/>
      <c r="L25" s="43"/>
      <c r="M25" s="66"/>
      <c r="N25" s="44"/>
      <c r="O25" s="74"/>
      <c r="P25" s="44"/>
      <c r="Q25" s="74"/>
      <c r="R25" s="48"/>
    </row>
    <row r="26" spans="1:18" s="49" customFormat="1" ht="9" customHeight="1">
      <c r="A26" s="51"/>
      <c r="B26" s="52"/>
      <c r="C26" s="52"/>
      <c r="D26" s="62"/>
      <c r="E26" s="53"/>
      <c r="F26" s="53"/>
      <c r="G26" s="54"/>
      <c r="H26" s="53"/>
      <c r="I26" s="63"/>
      <c r="J26" s="55" t="s">
        <v>18</v>
      </c>
      <c r="K26" s="64" t="s">
        <v>43</v>
      </c>
      <c r="L26" s="57" t="str">
        <f>UPPER(IF(OR(K26="a",K26="as"),J24,IF(OR(K26="b",K26="bs"),J28,)))</f>
        <v>RUDAKOVA</v>
      </c>
      <c r="M26" s="65"/>
      <c r="N26" s="44"/>
      <c r="O26" s="74"/>
      <c r="P26" s="44"/>
      <c r="Q26" s="74"/>
      <c r="R26" s="48"/>
    </row>
    <row r="27" spans="1:18" s="49" customFormat="1" ht="9" customHeight="1">
      <c r="A27" s="51">
        <v>11</v>
      </c>
      <c r="B27" s="39" t="str">
        <f>IF($D27="","",VLOOKUP($D27,'[1]G14 Si Main Draw Prep'!$A$7:$P$38,15))</f>
        <v>Q</v>
      </c>
      <c r="C27" s="39">
        <f>IF($D27="","",VLOOKUP($D27,'[1]G14 Si Main Draw Prep'!$A$7:$P$38,16))</f>
        <v>0</v>
      </c>
      <c r="D27" s="40">
        <v>27</v>
      </c>
      <c r="E27" s="59" t="str">
        <f>UPPER(IF($D27="","",VLOOKUP($D27,'[1]G14 Si Main Draw Prep'!$A$7:$P$38,2)))</f>
        <v>YURCHENKO</v>
      </c>
      <c r="F27" s="59" t="str">
        <f>IF($D27="","",VLOOKUP($D27,'[1]G14 Si Main Draw Prep'!$A$7:$P$38,3))</f>
        <v>Yana</v>
      </c>
      <c r="G27" s="59"/>
      <c r="H27" s="59" t="str">
        <f>IF($D27="","",VLOOKUP($D27,'[1]G14 Si Main Draw Prep'!$A$7:$P$38,4))</f>
        <v>RUS</v>
      </c>
      <c r="I27" s="42"/>
      <c r="J27" s="43"/>
      <c r="K27" s="67"/>
      <c r="L27" s="43" t="s">
        <v>54</v>
      </c>
      <c r="M27" s="68"/>
      <c r="N27" s="44"/>
      <c r="O27" s="74"/>
      <c r="P27" s="44"/>
      <c r="Q27" s="74"/>
      <c r="R27" s="48"/>
    </row>
    <row r="28" spans="1:18" s="49" customFormat="1" ht="9" customHeight="1">
      <c r="A28" s="79"/>
      <c r="B28" s="52"/>
      <c r="C28" s="52"/>
      <c r="D28" s="62"/>
      <c r="E28" s="53"/>
      <c r="F28" s="53"/>
      <c r="G28" s="54"/>
      <c r="H28" s="55" t="s">
        <v>18</v>
      </c>
      <c r="I28" s="56" t="s">
        <v>47</v>
      </c>
      <c r="J28" s="57" t="str">
        <f>UPPER(IF(OR(I28="a",I28="as"),E27,IF(OR(I28="b",I28="bs"),E29,)))</f>
        <v>BREDIKHINA</v>
      </c>
      <c r="K28" s="69"/>
      <c r="L28" s="43"/>
      <c r="M28" s="68"/>
      <c r="N28" s="44"/>
      <c r="O28" s="74"/>
      <c r="P28" s="44"/>
      <c r="Q28" s="74"/>
      <c r="R28" s="48"/>
    </row>
    <row r="29" spans="1:18" s="49" customFormat="1" ht="9" customHeight="1">
      <c r="A29" s="51">
        <v>12</v>
      </c>
      <c r="B29" s="39" t="str">
        <f>IF($D29="","",VLOOKUP($D29,'[1]G14 Si Main Draw Prep'!$A$7:$P$38,15))</f>
        <v>Q</v>
      </c>
      <c r="C29" s="39">
        <f>IF($D29="","",VLOOKUP($D29,'[1]G14 Si Main Draw Prep'!$A$7:$P$38,16))</f>
        <v>0</v>
      </c>
      <c r="D29" s="40">
        <v>29</v>
      </c>
      <c r="E29" s="59" t="str">
        <f>UPPER(IF($D29="","",VLOOKUP($D29,'[1]G14 Si Main Draw Prep'!$A$7:$P$38,2)))</f>
        <v>BREDIKHINA</v>
      </c>
      <c r="F29" s="59" t="str">
        <f>IF($D29="","",VLOOKUP($D29,'[1]G14 Si Main Draw Prep'!$A$7:$P$38,3))</f>
        <v>Nataliya</v>
      </c>
      <c r="G29" s="59"/>
      <c r="H29" s="59" t="str">
        <f>IF($D29="","",VLOOKUP($D29,'[1]G14 Si Main Draw Prep'!$A$7:$P$38,4))</f>
        <v>RUS</v>
      </c>
      <c r="I29" s="70"/>
      <c r="J29" s="43" t="s">
        <v>55</v>
      </c>
      <c r="K29" s="43"/>
      <c r="L29" s="43"/>
      <c r="M29" s="68"/>
      <c r="N29" s="44"/>
      <c r="O29" s="74"/>
      <c r="P29" s="44"/>
      <c r="Q29" s="74"/>
      <c r="R29" s="48"/>
    </row>
    <row r="30" spans="1:18" s="49" customFormat="1" ht="9" customHeight="1">
      <c r="A30" s="51"/>
      <c r="B30" s="52"/>
      <c r="C30" s="52"/>
      <c r="D30" s="62"/>
      <c r="E30" s="43"/>
      <c r="F30" s="43"/>
      <c r="G30" s="71"/>
      <c r="H30" s="72"/>
      <c r="I30" s="63"/>
      <c r="J30" s="43"/>
      <c r="K30" s="43"/>
      <c r="L30" s="55" t="s">
        <v>18</v>
      </c>
      <c r="M30" s="64" t="s">
        <v>47</v>
      </c>
      <c r="N30" s="57" t="str">
        <f>UPPER(IF(OR(M30="a",M30="as"),L26,IF(OR(M30="b",M30="bs"),L34,)))</f>
        <v>FROLOVA</v>
      </c>
      <c r="O30" s="80"/>
      <c r="P30" s="44"/>
      <c r="Q30" s="74"/>
      <c r="R30" s="48"/>
    </row>
    <row r="31" spans="1:18" s="49" customFormat="1" ht="9" customHeight="1">
      <c r="A31" s="51">
        <v>13</v>
      </c>
      <c r="B31" s="39" t="str">
        <f>IF($D31="","",VLOOKUP($D31,'[1]G14 Si Main Draw Prep'!$A$7:$P$38,15))</f>
        <v>DA</v>
      </c>
      <c r="C31" s="39">
        <f>IF($D31="","",VLOOKUP($D31,'[1]G14 Si Main Draw Prep'!$A$7:$P$38,16))</f>
        <v>0</v>
      </c>
      <c r="D31" s="40">
        <v>17</v>
      </c>
      <c r="E31" s="59" t="str">
        <f>UPPER(IF($D31="","",VLOOKUP($D31,'[1]G14 Si Main Draw Prep'!$A$7:$P$38,2)))</f>
        <v>ZAKHAROVA</v>
      </c>
      <c r="F31" s="59" t="str">
        <f>IF($D31="","",VLOOKUP($D31,'[1]G14 Si Main Draw Prep'!$A$7:$P$38,3))</f>
        <v>Yulia</v>
      </c>
      <c r="G31" s="59"/>
      <c r="H31" s="59" t="str">
        <f>IF($D31="","",VLOOKUP($D31,'[1]G14 Si Main Draw Prep'!$A$7:$P$38,4))</f>
        <v>RUS</v>
      </c>
      <c r="I31" s="73"/>
      <c r="J31" s="43"/>
      <c r="K31" s="43"/>
      <c r="L31" s="43"/>
      <c r="M31" s="68"/>
      <c r="N31" s="43" t="s">
        <v>56</v>
      </c>
      <c r="O31" s="45"/>
      <c r="P31" s="44"/>
      <c r="Q31" s="74"/>
      <c r="R31" s="48"/>
    </row>
    <row r="32" spans="1:18" s="49" customFormat="1" ht="9" customHeight="1">
      <c r="A32" s="51"/>
      <c r="B32" s="52"/>
      <c r="C32" s="52"/>
      <c r="D32" s="62"/>
      <c r="E32" s="53"/>
      <c r="F32" s="53"/>
      <c r="G32" s="54"/>
      <c r="H32" s="55" t="s">
        <v>18</v>
      </c>
      <c r="I32" s="56" t="s">
        <v>49</v>
      </c>
      <c r="J32" s="57" t="str">
        <f>UPPER(IF(OR(I32="a",I32="as"),E31,IF(OR(I32="b",I32="bs"),E33,)))</f>
        <v>KALININA</v>
      </c>
      <c r="K32" s="57"/>
      <c r="L32" s="43"/>
      <c r="M32" s="68"/>
      <c r="N32" s="44"/>
      <c r="O32" s="45"/>
      <c r="P32" s="44"/>
      <c r="Q32" s="74"/>
      <c r="R32" s="48"/>
    </row>
    <row r="33" spans="1:18" s="49" customFormat="1" ht="9" customHeight="1">
      <c r="A33" s="51">
        <v>14</v>
      </c>
      <c r="B33" s="39" t="str">
        <f>IF($D33="","",VLOOKUP($D33,'[1]G14 Si Main Draw Prep'!$A$7:$P$38,15))</f>
        <v>DA</v>
      </c>
      <c r="C33" s="39">
        <f>IF($D33="","",VLOOKUP($D33,'[1]G14 Si Main Draw Prep'!$A$7:$P$38,16))</f>
        <v>0</v>
      </c>
      <c r="D33" s="40">
        <v>18</v>
      </c>
      <c r="E33" s="59" t="str">
        <f>UPPER(IF($D33="","",VLOOKUP($D33,'[1]G14 Si Main Draw Prep'!$A$7:$P$38,2)))</f>
        <v>KALININA</v>
      </c>
      <c r="F33" s="59" t="str">
        <f>IF($D33="","",VLOOKUP($D33,'[1]G14 Si Main Draw Prep'!$A$7:$P$38,3))</f>
        <v>Anhelina</v>
      </c>
      <c r="G33" s="59"/>
      <c r="H33" s="59" t="str">
        <f>IF($D33="","",VLOOKUP($D33,'[1]G14 Si Main Draw Prep'!$A$7:$P$38,4))</f>
        <v>UKR</v>
      </c>
      <c r="I33" s="60"/>
      <c r="J33" s="43" t="s">
        <v>57</v>
      </c>
      <c r="K33" s="61"/>
      <c r="L33" s="43"/>
      <c r="M33" s="68"/>
      <c r="N33" s="44"/>
      <c r="O33" s="45"/>
      <c r="P33" s="44"/>
      <c r="Q33" s="74"/>
      <c r="R33" s="48"/>
    </row>
    <row r="34" spans="1:18" s="49" customFormat="1" ht="9" customHeight="1">
      <c r="A34" s="51"/>
      <c r="B34" s="52"/>
      <c r="C34" s="52"/>
      <c r="D34" s="62"/>
      <c r="E34" s="53"/>
      <c r="F34" s="53"/>
      <c r="G34" s="54"/>
      <c r="H34" s="43"/>
      <c r="I34" s="63"/>
      <c r="J34" s="55" t="s">
        <v>18</v>
      </c>
      <c r="K34" s="64" t="s">
        <v>47</v>
      </c>
      <c r="L34" s="57" t="str">
        <f>UPPER(IF(OR(K34="a",K34="as"),J32,IF(OR(K34="b",K34="bs"),J36,)))</f>
        <v>FROLOVA</v>
      </c>
      <c r="M34" s="76"/>
      <c r="N34" s="44"/>
      <c r="O34" s="45"/>
      <c r="P34" s="44"/>
      <c r="Q34" s="74"/>
      <c r="R34" s="48"/>
    </row>
    <row r="35" spans="1:18" s="49" customFormat="1" ht="9" customHeight="1">
      <c r="A35" s="51">
        <v>15</v>
      </c>
      <c r="B35" s="39" t="str">
        <f>IF($D35="","",VLOOKUP($D35,'[1]G14 Si Main Draw Prep'!$A$7:$P$38,15))</f>
        <v>DA</v>
      </c>
      <c r="C35" s="39">
        <f>IF($D35="","",VLOOKUP($D35,'[1]G14 Si Main Draw Prep'!$A$7:$P$38,16))</f>
        <v>0</v>
      </c>
      <c r="D35" s="40">
        <v>13</v>
      </c>
      <c r="E35" s="59" t="str">
        <f>UPPER(IF($D35="","",VLOOKUP($D35,'[1]G14 Si Main Draw Prep'!$A$7:$P$38,2)))</f>
        <v>FROLOVA</v>
      </c>
      <c r="F35" s="59" t="str">
        <f>IF($D35="","",VLOOKUP($D35,'[1]G14 Si Main Draw Prep'!$A$7:$P$38,3))</f>
        <v>Anastasiya</v>
      </c>
      <c r="G35" s="59"/>
      <c r="H35" s="59" t="str">
        <f>IF($D35="","",VLOOKUP($D35,'[1]G14 Si Main Draw Prep'!$A$7:$P$38,4))</f>
        <v>RUS</v>
      </c>
      <c r="I35" s="42"/>
      <c r="J35" s="43"/>
      <c r="K35" s="67"/>
      <c r="L35" s="43" t="s">
        <v>52</v>
      </c>
      <c r="M35" s="66"/>
      <c r="N35" s="44"/>
      <c r="O35" s="45"/>
      <c r="P35" s="44"/>
      <c r="Q35" s="74"/>
      <c r="R35" s="48"/>
    </row>
    <row r="36" spans="1:18" s="49" customFormat="1" ht="9" customHeight="1">
      <c r="A36" s="51"/>
      <c r="B36" s="52"/>
      <c r="C36" s="52"/>
      <c r="D36" s="52"/>
      <c r="E36" s="53"/>
      <c r="F36" s="53"/>
      <c r="G36" s="54"/>
      <c r="H36" s="55" t="s">
        <v>18</v>
      </c>
      <c r="I36" s="56" t="s">
        <v>43</v>
      </c>
      <c r="J36" s="57" t="str">
        <f>UPPER(IF(OR(I36="a",I36="as"),E35,IF(OR(I36="b",I36="bs"),E37,)))</f>
        <v>FROLOVA</v>
      </c>
      <c r="K36" s="69"/>
      <c r="L36" s="43"/>
      <c r="M36" s="66"/>
      <c r="N36" s="44"/>
      <c r="O36" s="45"/>
      <c r="P36" s="44"/>
      <c r="Q36" s="74"/>
      <c r="R36" s="48"/>
    </row>
    <row r="37" spans="1:18" s="49" customFormat="1" ht="9" customHeight="1">
      <c r="A37" s="38">
        <v>16</v>
      </c>
      <c r="B37" s="39" t="str">
        <f>IF($D37="","",VLOOKUP($D37,'[1]G14 Si Main Draw Prep'!$A$7:$P$38,15))</f>
        <v>DA</v>
      </c>
      <c r="C37" s="39">
        <f>IF($D37="","",VLOOKUP($D37,'[1]G14 Si Main Draw Prep'!$A$7:$P$38,16))</f>
        <v>0</v>
      </c>
      <c r="D37" s="40">
        <v>5</v>
      </c>
      <c r="E37" s="41" t="str">
        <f>UPPER(IF($D37="","",VLOOKUP($D37,'[1]G14 Si Main Draw Prep'!$A$7:$P$38,2)))</f>
        <v>LUZINA</v>
      </c>
      <c r="F37" s="41" t="str">
        <f>IF($D37="","",VLOOKUP($D37,'[1]G14 Si Main Draw Prep'!$A$7:$P$38,3))</f>
        <v>Elizaveta</v>
      </c>
      <c r="G37" s="41"/>
      <c r="H37" s="41" t="str">
        <f>IF($D37="","",VLOOKUP($D37,'[1]G14 Si Main Draw Prep'!$A$7:$P$38,4))</f>
        <v>RUS</v>
      </c>
      <c r="I37" s="70"/>
      <c r="J37" s="43" t="s">
        <v>58</v>
      </c>
      <c r="K37" s="43"/>
      <c r="L37" s="43"/>
      <c r="M37" s="66"/>
      <c r="N37" s="45"/>
      <c r="O37" s="45"/>
      <c r="P37" s="44"/>
      <c r="Q37" s="74"/>
      <c r="R37" s="48"/>
    </row>
    <row r="38" spans="1:18" s="49" customFormat="1" ht="9" customHeight="1">
      <c r="A38" s="51"/>
      <c r="B38" s="52"/>
      <c r="C38" s="52"/>
      <c r="D38" s="52"/>
      <c r="E38" s="53"/>
      <c r="F38" s="53"/>
      <c r="G38" s="54"/>
      <c r="H38" s="53"/>
      <c r="I38" s="63"/>
      <c r="J38" s="43"/>
      <c r="K38" s="43"/>
      <c r="L38" s="43"/>
      <c r="M38" s="66"/>
      <c r="N38" s="81" t="s">
        <v>19</v>
      </c>
      <c r="O38" s="82"/>
      <c r="P38" s="57" t="str">
        <f>UPPER(IF(OR(O39="a",O39="as"),P22,IF(OR(O39="b",O39="bs"),P54,)))</f>
        <v>FROLOVA</v>
      </c>
      <c r="Q38" s="83"/>
      <c r="R38" s="48"/>
    </row>
    <row r="39" spans="1:18" s="49" customFormat="1" ht="9" customHeight="1">
      <c r="A39" s="38">
        <v>17</v>
      </c>
      <c r="B39" s="39" t="str">
        <f>IF($D39="","",VLOOKUP($D39,'[1]G14 Si Main Draw Prep'!$A$7:$P$38,15))</f>
        <v>DA</v>
      </c>
      <c r="C39" s="39">
        <f>IF($D39="","",VLOOKUP($D39,'[1]G14 Si Main Draw Prep'!$A$7:$P$38,16))</f>
        <v>0</v>
      </c>
      <c r="D39" s="40">
        <v>7</v>
      </c>
      <c r="E39" s="41" t="str">
        <f>UPPER(IF($D39="","",VLOOKUP($D39,'[1]G14 Si Main Draw Prep'!$A$7:$P$38,2)))</f>
        <v>KOTOVA</v>
      </c>
      <c r="F39" s="41" t="str">
        <f>IF($D39="","",VLOOKUP($D39,'[1]G14 Si Main Draw Prep'!$A$7:$P$38,3))</f>
        <v>Natalia</v>
      </c>
      <c r="G39" s="41"/>
      <c r="H39" s="41" t="str">
        <f>IF($D39="","",VLOOKUP($D39,'[1]G14 Si Main Draw Prep'!$A$7:$P$38,4))</f>
        <v>RUS</v>
      </c>
      <c r="I39" s="42"/>
      <c r="J39" s="43"/>
      <c r="K39" s="43"/>
      <c r="L39" s="43"/>
      <c r="M39" s="66"/>
      <c r="N39" s="55" t="s">
        <v>18</v>
      </c>
      <c r="O39" s="84" t="s">
        <v>62</v>
      </c>
      <c r="P39" s="43" t="s">
        <v>69</v>
      </c>
      <c r="Q39" s="74"/>
      <c r="R39" s="48"/>
    </row>
    <row r="40" spans="1:18" s="49" customFormat="1" ht="9" customHeight="1">
      <c r="A40" s="51"/>
      <c r="B40" s="52"/>
      <c r="C40" s="52"/>
      <c r="D40" s="52"/>
      <c r="E40" s="53"/>
      <c r="F40" s="53"/>
      <c r="G40" s="54"/>
      <c r="H40" s="55" t="s">
        <v>18</v>
      </c>
      <c r="I40" s="56" t="s">
        <v>47</v>
      </c>
      <c r="J40" s="57" t="str">
        <f>UPPER(IF(OR(I40="a",I40="as"),E39,IF(OR(I40="b",I40="bs"),E41,)))</f>
        <v>LOMANOVA</v>
      </c>
      <c r="K40" s="57"/>
      <c r="L40" s="43"/>
      <c r="M40" s="66"/>
      <c r="N40" s="44"/>
      <c r="O40" s="45"/>
      <c r="P40" s="44"/>
      <c r="Q40" s="74"/>
      <c r="R40" s="48"/>
    </row>
    <row r="41" spans="1:18" s="49" customFormat="1" ht="9" customHeight="1">
      <c r="A41" s="51">
        <v>18</v>
      </c>
      <c r="B41" s="39" t="str">
        <f>IF($D41="","",VLOOKUP($D41,'[1]G14 Si Main Draw Prep'!$A$7:$P$38,15))</f>
        <v>WC</v>
      </c>
      <c r="C41" s="39">
        <f>IF($D41="","",VLOOKUP($D41,'[1]G14 Si Main Draw Prep'!$A$7:$P$38,16))</f>
        <v>0</v>
      </c>
      <c r="D41" s="40">
        <v>25</v>
      </c>
      <c r="E41" s="59" t="str">
        <f>UPPER(IF($D41="","",VLOOKUP($D41,'[1]G14 Si Main Draw Prep'!$A$7:$P$38,2)))</f>
        <v>LOMANOVA</v>
      </c>
      <c r="F41" s="59" t="str">
        <f>IF($D41="","",VLOOKUP($D41,'[1]G14 Si Main Draw Prep'!$A$7:$P$38,3))</f>
        <v>Anna-Mariya</v>
      </c>
      <c r="G41" s="59"/>
      <c r="H41" s="59" t="str">
        <f>IF($D41="","",VLOOKUP($D41,'[1]G14 Si Main Draw Prep'!$A$7:$P$38,4))</f>
        <v>RUS</v>
      </c>
      <c r="I41" s="60"/>
      <c r="J41" s="43" t="s">
        <v>53</v>
      </c>
      <c r="K41" s="61"/>
      <c r="L41" s="43"/>
      <c r="M41" s="66"/>
      <c r="N41" s="44"/>
      <c r="O41" s="45"/>
      <c r="P41" s="44"/>
      <c r="Q41" s="74"/>
      <c r="R41" s="48"/>
    </row>
    <row r="42" spans="1:18" s="49" customFormat="1" ht="9" customHeight="1">
      <c r="A42" s="51"/>
      <c r="B42" s="52"/>
      <c r="C42" s="52"/>
      <c r="D42" s="62"/>
      <c r="E42" s="53"/>
      <c r="F42" s="53"/>
      <c r="G42" s="54"/>
      <c r="H42" s="53"/>
      <c r="I42" s="63"/>
      <c r="J42" s="55" t="s">
        <v>18</v>
      </c>
      <c r="K42" s="64" t="s">
        <v>49</v>
      </c>
      <c r="L42" s="57" t="str">
        <f>UPPER(IF(OR(K42="a",K42="as"),J40,IF(OR(K42="b",K42="bs"),J44,)))</f>
        <v>CHASOVSKIKH</v>
      </c>
      <c r="M42" s="65"/>
      <c r="N42" s="44"/>
      <c r="O42" s="45"/>
      <c r="P42" s="44"/>
      <c r="Q42" s="74"/>
      <c r="R42" s="48"/>
    </row>
    <row r="43" spans="1:18" s="49" customFormat="1" ht="9" customHeight="1">
      <c r="A43" s="51">
        <v>19</v>
      </c>
      <c r="B43" s="39" t="str">
        <f>IF($D43="","",VLOOKUP($D43,'[1]G14 Si Main Draw Prep'!$A$7:$P$38,15))</f>
        <v>DA</v>
      </c>
      <c r="C43" s="39">
        <f>IF($D43="","",VLOOKUP($D43,'[1]G14 Si Main Draw Prep'!$A$7:$P$38,16))</f>
        <v>0</v>
      </c>
      <c r="D43" s="40">
        <v>16</v>
      </c>
      <c r="E43" s="59" t="str">
        <f>UPPER(IF($D43="","",VLOOKUP($D43,'[1]G14 Si Main Draw Prep'!$A$7:$P$38,2)))</f>
        <v>KOSHMAN</v>
      </c>
      <c r="F43" s="59" t="str">
        <f>IF($D43="","",VLOOKUP($D43,'[1]G14 Si Main Draw Prep'!$A$7:$P$38,3))</f>
        <v>Oksana</v>
      </c>
      <c r="G43" s="59"/>
      <c r="H43" s="59" t="str">
        <f>IF($D43="","",VLOOKUP($D43,'[1]G14 Si Main Draw Prep'!$A$7:$P$38,4))</f>
        <v>UKR</v>
      </c>
      <c r="I43" s="42"/>
      <c r="J43" s="43"/>
      <c r="K43" s="67"/>
      <c r="L43" s="43" t="s">
        <v>59</v>
      </c>
      <c r="M43" s="68"/>
      <c r="N43" s="44"/>
      <c r="O43" s="45"/>
      <c r="P43" s="44"/>
      <c r="Q43" s="74"/>
      <c r="R43" s="48"/>
    </row>
    <row r="44" spans="1:18" s="49" customFormat="1" ht="9" customHeight="1">
      <c r="A44" s="51"/>
      <c r="B44" s="52"/>
      <c r="C44" s="52"/>
      <c r="D44" s="62"/>
      <c r="E44" s="53"/>
      <c r="F44" s="53"/>
      <c r="G44" s="54"/>
      <c r="H44" s="55" t="s">
        <v>18</v>
      </c>
      <c r="I44" s="56" t="s">
        <v>47</v>
      </c>
      <c r="J44" s="57" t="str">
        <f>UPPER(IF(OR(I44="a",I44="as"),E43,IF(OR(I44="b",I44="bs"),E45,)))</f>
        <v>CHASOVSKIKH</v>
      </c>
      <c r="K44" s="69"/>
      <c r="L44" s="43"/>
      <c r="M44" s="68"/>
      <c r="N44" s="44"/>
      <c r="O44" s="45"/>
      <c r="P44" s="44"/>
      <c r="Q44" s="74"/>
      <c r="R44" s="48"/>
    </row>
    <row r="45" spans="1:18" s="49" customFormat="1" ht="9" customHeight="1">
      <c r="A45" s="51">
        <v>20</v>
      </c>
      <c r="B45" s="39" t="str">
        <f>IF($D45="","",VLOOKUP($D45,'[1]G14 Si Main Draw Prep'!$A$7:$P$38,15))</f>
        <v>DA</v>
      </c>
      <c r="C45" s="39">
        <f>IF($D45="","",VLOOKUP($D45,'[1]G14 Si Main Draw Prep'!$A$7:$P$38,16))</f>
        <v>0</v>
      </c>
      <c r="D45" s="40">
        <v>12</v>
      </c>
      <c r="E45" s="59" t="str">
        <f>UPPER(IF($D45="","",VLOOKUP($D45,'[1]G14 Si Main Draw Prep'!$A$7:$P$38,2)))</f>
        <v>CHASOVSKIKH</v>
      </c>
      <c r="F45" s="59" t="str">
        <f>IF($D45="","",VLOOKUP($D45,'[1]G14 Si Main Draw Prep'!$A$7:$P$38,3))</f>
        <v>Kristina</v>
      </c>
      <c r="G45" s="59"/>
      <c r="H45" s="59" t="str">
        <f>IF($D45="","",VLOOKUP($D45,'[1]G14 Si Main Draw Prep'!$A$7:$P$38,4))</f>
        <v>RUS</v>
      </c>
      <c r="I45" s="70"/>
      <c r="J45" s="43" t="s">
        <v>60</v>
      </c>
      <c r="K45" s="43"/>
      <c r="L45" s="43"/>
      <c r="M45" s="68"/>
      <c r="N45" s="44"/>
      <c r="O45" s="45"/>
      <c r="P45" s="44"/>
      <c r="Q45" s="74"/>
      <c r="R45" s="48"/>
    </row>
    <row r="46" spans="1:18" s="49" customFormat="1" ht="9" customHeight="1">
      <c r="A46" s="51"/>
      <c r="B46" s="52"/>
      <c r="C46" s="52"/>
      <c r="D46" s="62"/>
      <c r="E46" s="43"/>
      <c r="F46" s="43"/>
      <c r="G46" s="71"/>
      <c r="H46" s="72"/>
      <c r="I46" s="63"/>
      <c r="J46" s="43"/>
      <c r="K46" s="43"/>
      <c r="L46" s="55" t="s">
        <v>18</v>
      </c>
      <c r="M46" s="64" t="s">
        <v>43</v>
      </c>
      <c r="N46" s="57" t="str">
        <f>UPPER(IF(OR(M46="a",M46="as"),L42,IF(OR(M46="b",M46="bs"),L50,)))</f>
        <v>CHASOVSKIKH</v>
      </c>
      <c r="O46" s="78"/>
      <c r="P46" s="44"/>
      <c r="Q46" s="74"/>
      <c r="R46" s="48"/>
    </row>
    <row r="47" spans="1:18" s="49" customFormat="1" ht="9" customHeight="1">
      <c r="A47" s="51">
        <v>21</v>
      </c>
      <c r="B47" s="39" t="str">
        <f>IF($D47="","",VLOOKUP($D47,'[1]G14 Si Main Draw Prep'!$A$7:$P$38,15))</f>
        <v>DA</v>
      </c>
      <c r="C47" s="39">
        <f>IF($D47="","",VLOOKUP($D47,'[1]G14 Si Main Draw Prep'!$A$7:$P$38,16))</f>
        <v>0</v>
      </c>
      <c r="D47" s="40">
        <v>9</v>
      </c>
      <c r="E47" s="59" t="str">
        <f>UPPER(IF($D47="","",VLOOKUP($D47,'[1]G14 Si Main Draw Prep'!$A$7:$P$38,2)))</f>
        <v>MALTSEVA</v>
      </c>
      <c r="F47" s="59" t="str">
        <f>IF($D47="","",VLOOKUP($D47,'[1]G14 Si Main Draw Prep'!$A$7:$P$38,3))</f>
        <v>Elena</v>
      </c>
      <c r="G47" s="59"/>
      <c r="H47" s="59" t="str">
        <f>IF($D47="","",VLOOKUP($D47,'[1]G14 Si Main Draw Prep'!$A$7:$P$38,4))</f>
        <v>RUS</v>
      </c>
      <c r="I47" s="73"/>
      <c r="J47" s="43"/>
      <c r="K47" s="43"/>
      <c r="L47" s="43"/>
      <c r="M47" s="68"/>
      <c r="N47" s="43" t="s">
        <v>61</v>
      </c>
      <c r="O47" s="74"/>
      <c r="P47" s="44"/>
      <c r="Q47" s="74"/>
      <c r="R47" s="48"/>
    </row>
    <row r="48" spans="1:18" s="49" customFormat="1" ht="9" customHeight="1">
      <c r="A48" s="51"/>
      <c r="B48" s="52"/>
      <c r="C48" s="52"/>
      <c r="D48" s="62"/>
      <c r="E48" s="53"/>
      <c r="F48" s="53"/>
      <c r="G48" s="54"/>
      <c r="H48" s="55" t="s">
        <v>18</v>
      </c>
      <c r="I48" s="56" t="s">
        <v>62</v>
      </c>
      <c r="J48" s="57" t="str">
        <f>UPPER(IF(OR(I48="a",I48="as"),E47,IF(OR(I48="b",I48="bs"),E49,)))</f>
        <v>MALTSEVA</v>
      </c>
      <c r="K48" s="57"/>
      <c r="L48" s="43"/>
      <c r="M48" s="68"/>
      <c r="N48" s="44"/>
      <c r="O48" s="74"/>
      <c r="P48" s="44"/>
      <c r="Q48" s="74"/>
      <c r="R48" s="48"/>
    </row>
    <row r="49" spans="1:18" s="49" customFormat="1" ht="9" customHeight="1">
      <c r="A49" s="51">
        <v>22</v>
      </c>
      <c r="B49" s="39" t="str">
        <f>IF($D49="","",VLOOKUP($D49,'[1]G14 Si Main Draw Prep'!$A$7:$P$38,15))</f>
        <v>DA</v>
      </c>
      <c r="C49" s="39">
        <f>IF($D49="","",VLOOKUP($D49,'[1]G14 Si Main Draw Prep'!$A$7:$P$38,16))</f>
        <v>0</v>
      </c>
      <c r="D49" s="40">
        <v>14</v>
      </c>
      <c r="E49" s="59" t="str">
        <f>UPPER(IF($D49="","",VLOOKUP($D49,'[1]G14 Si Main Draw Prep'!$A$7:$P$38,2)))</f>
        <v>MOROZOVA</v>
      </c>
      <c r="F49" s="59" t="str">
        <f>IF($D49="","",VLOOKUP($D49,'[1]G14 Si Main Draw Prep'!$A$7:$P$38,3))</f>
        <v>Anna</v>
      </c>
      <c r="G49" s="59"/>
      <c r="H49" s="59" t="str">
        <f>IF($D49="","",VLOOKUP($D49,'[1]G14 Si Main Draw Prep'!$A$7:$P$38,4))</f>
        <v>RUS</v>
      </c>
      <c r="I49" s="60"/>
      <c r="J49" s="43" t="s">
        <v>63</v>
      </c>
      <c r="K49" s="61"/>
      <c r="L49" s="43"/>
      <c r="M49" s="68"/>
      <c r="N49" s="44"/>
      <c r="O49" s="74"/>
      <c r="P49" s="44"/>
      <c r="Q49" s="74"/>
      <c r="R49" s="48"/>
    </row>
    <row r="50" spans="1:18" s="49" customFormat="1" ht="9" customHeight="1">
      <c r="A50" s="51"/>
      <c r="B50" s="52"/>
      <c r="C50" s="52"/>
      <c r="D50" s="62"/>
      <c r="E50" s="53"/>
      <c r="F50" s="53"/>
      <c r="G50" s="54"/>
      <c r="H50" s="43"/>
      <c r="I50" s="63"/>
      <c r="J50" s="55" t="s">
        <v>18</v>
      </c>
      <c r="K50" s="64" t="s">
        <v>43</v>
      </c>
      <c r="L50" s="57" t="str">
        <f>UPPER(IF(OR(K50="a",K50="as"),J48,IF(OR(K50="b",K50="bs"),J52,)))</f>
        <v>MALTSEVA</v>
      </c>
      <c r="M50" s="76"/>
      <c r="N50" s="44"/>
      <c r="O50" s="74"/>
      <c r="P50" s="44"/>
      <c r="Q50" s="74"/>
      <c r="R50" s="48"/>
    </row>
    <row r="51" spans="1:18" s="49" customFormat="1" ht="9" customHeight="1">
      <c r="A51" s="51">
        <v>23</v>
      </c>
      <c r="B51" s="39" t="str">
        <f>IF($D51="","",VLOOKUP($D51,'[1]G14 Si Main Draw Prep'!$A$7:$P$38,15))</f>
        <v>WC</v>
      </c>
      <c r="C51" s="39">
        <f>IF($D51="","",VLOOKUP($D51,'[1]G14 Si Main Draw Prep'!$A$7:$P$38,16))</f>
        <v>0</v>
      </c>
      <c r="D51" s="40">
        <v>31</v>
      </c>
      <c r="E51" s="59" t="str">
        <f>UPPER(IF($D51="","",VLOOKUP($D51,'[1]G14 Si Main Draw Prep'!$A$7:$P$38,2)))</f>
        <v>NEKRASOVA</v>
      </c>
      <c r="F51" s="59" t="str">
        <f>IF($D51="","",VLOOKUP($D51,'[1]G14 Si Main Draw Prep'!$A$7:$P$38,3))</f>
        <v>Snezhana</v>
      </c>
      <c r="G51" s="59"/>
      <c r="H51" s="59" t="str">
        <f>IF($D51="","",VLOOKUP($D51,'[1]G14 Si Main Draw Prep'!$A$7:$P$38,4))</f>
        <v>RUS</v>
      </c>
      <c r="I51" s="42"/>
      <c r="J51" s="43"/>
      <c r="K51" s="67"/>
      <c r="L51" s="43" t="s">
        <v>64</v>
      </c>
      <c r="M51" s="66"/>
      <c r="N51" s="44"/>
      <c r="O51" s="74"/>
      <c r="P51" s="44"/>
      <c r="Q51" s="74"/>
      <c r="R51" s="48"/>
    </row>
    <row r="52" spans="1:18" s="49" customFormat="1" ht="9" customHeight="1">
      <c r="A52" s="51"/>
      <c r="B52" s="52"/>
      <c r="C52" s="52"/>
      <c r="D52" s="52"/>
      <c r="E52" s="53"/>
      <c r="F52" s="53"/>
      <c r="G52" s="54"/>
      <c r="H52" s="55" t="s">
        <v>18</v>
      </c>
      <c r="I52" s="56" t="s">
        <v>47</v>
      </c>
      <c r="J52" s="57" t="str">
        <f>UPPER(IF(OR(I52="a",I52="as"),E51,IF(OR(I52="b",I52="bs"),E53,)))</f>
        <v>GUSKOVA</v>
      </c>
      <c r="K52" s="69"/>
      <c r="L52" s="43"/>
      <c r="M52" s="66"/>
      <c r="N52" s="44"/>
      <c r="O52" s="74"/>
      <c r="P52" s="44"/>
      <c r="Q52" s="74"/>
      <c r="R52" s="48"/>
    </row>
    <row r="53" spans="1:18" s="49" customFormat="1" ht="9" customHeight="1">
      <c r="A53" s="38">
        <v>24</v>
      </c>
      <c r="B53" s="39" t="str">
        <f>IF($D53="","",VLOOKUP($D53,'[1]G14 Si Main Draw Prep'!$A$7:$P$38,15))</f>
        <v>DA</v>
      </c>
      <c r="C53" s="39">
        <f>IF($D53="","",VLOOKUP($D53,'[1]G14 Si Main Draw Prep'!$A$7:$P$38,16))</f>
        <v>0</v>
      </c>
      <c r="D53" s="40">
        <v>3</v>
      </c>
      <c r="E53" s="41" t="str">
        <f>UPPER(IF($D53="","",VLOOKUP($D53,'[1]G14 Si Main Draw Prep'!$A$7:$P$38,2)))</f>
        <v>GUSKOVA</v>
      </c>
      <c r="F53" s="41" t="str">
        <f>IF($D53="","",VLOOKUP($D53,'[1]G14 Si Main Draw Prep'!$A$7:$P$38,3))</f>
        <v>Tatiana</v>
      </c>
      <c r="G53" s="41"/>
      <c r="H53" s="41" t="str">
        <f>IF($D53="","",VLOOKUP($D53,'[1]G14 Si Main Draw Prep'!$A$7:$P$38,4))</f>
        <v>RUS</v>
      </c>
      <c r="I53" s="70"/>
      <c r="J53" s="43" t="s">
        <v>61</v>
      </c>
      <c r="K53" s="43"/>
      <c r="L53" s="43"/>
      <c r="M53" s="66"/>
      <c r="N53" s="44"/>
      <c r="O53" s="74"/>
      <c r="P53" s="44"/>
      <c r="Q53" s="74"/>
      <c r="R53" s="48"/>
    </row>
    <row r="54" spans="1:18" s="49" customFormat="1" ht="9" customHeight="1">
      <c r="A54" s="51"/>
      <c r="B54" s="52"/>
      <c r="C54" s="52"/>
      <c r="D54" s="52"/>
      <c r="E54" s="72"/>
      <c r="F54" s="72"/>
      <c r="G54" s="77"/>
      <c r="H54" s="72"/>
      <c r="I54" s="63"/>
      <c r="J54" s="43"/>
      <c r="K54" s="43"/>
      <c r="L54" s="43"/>
      <c r="M54" s="66"/>
      <c r="N54" s="55" t="s">
        <v>18</v>
      </c>
      <c r="O54" s="64" t="s">
        <v>62</v>
      </c>
      <c r="P54" s="57" t="str">
        <f>UPPER(IF(OR(O54="a",O54="as"),N46,IF(OR(O54="b",O54="bs"),N62,)))</f>
        <v>CHASOVSKIKH</v>
      </c>
      <c r="Q54" s="80"/>
      <c r="R54" s="48"/>
    </row>
    <row r="55" spans="1:18" s="49" customFormat="1" ht="9" customHeight="1">
      <c r="A55" s="38">
        <v>25</v>
      </c>
      <c r="B55" s="39" t="str">
        <f>IF($D55="","",VLOOKUP($D55,'[1]G14 Si Main Draw Prep'!$A$7:$P$38,15))</f>
        <v>DA</v>
      </c>
      <c r="C55" s="39">
        <f>IF($D55="","",VLOOKUP($D55,'[1]G14 Si Main Draw Prep'!$A$7:$P$38,16))</f>
        <v>0</v>
      </c>
      <c r="D55" s="40">
        <v>8</v>
      </c>
      <c r="E55" s="41" t="str">
        <f>UPPER(IF($D55="","",VLOOKUP($D55,'[1]G14 Si Main Draw Prep'!$A$7:$P$38,2)))</f>
        <v>MARGULIS</v>
      </c>
      <c r="F55" s="41" t="str">
        <f>IF($D55="","",VLOOKUP($D55,'[1]G14 Si Main Draw Prep'!$A$7:$P$38,3))</f>
        <v>Marina</v>
      </c>
      <c r="G55" s="41"/>
      <c r="H55" s="41" t="str">
        <f>IF($D55="","",VLOOKUP($D55,'[1]G14 Si Main Draw Prep'!$A$7:$P$38,4))</f>
        <v>RUS</v>
      </c>
      <c r="I55" s="42"/>
      <c r="J55" s="43"/>
      <c r="K55" s="43"/>
      <c r="L55" s="43"/>
      <c r="M55" s="66"/>
      <c r="N55" s="44"/>
      <c r="O55" s="74"/>
      <c r="P55" s="43" t="s">
        <v>50</v>
      </c>
      <c r="Q55" s="45"/>
      <c r="R55" s="48"/>
    </row>
    <row r="56" spans="1:18" s="49" customFormat="1" ht="9" customHeight="1">
      <c r="A56" s="51"/>
      <c r="B56" s="52"/>
      <c r="C56" s="52"/>
      <c r="D56" s="52"/>
      <c r="E56" s="53"/>
      <c r="F56" s="53"/>
      <c r="G56" s="54"/>
      <c r="H56" s="55" t="s">
        <v>18</v>
      </c>
      <c r="I56" s="56" t="s">
        <v>43</v>
      </c>
      <c r="J56" s="57" t="str">
        <f>UPPER(IF(OR(I56="a",I56="as"),E55,IF(OR(I56="b",I56="bs"),E57,)))</f>
        <v>MARGULIS</v>
      </c>
      <c r="K56" s="57"/>
      <c r="L56" s="43"/>
      <c r="M56" s="66"/>
      <c r="N56" s="44"/>
      <c r="O56" s="74"/>
      <c r="P56" s="44"/>
      <c r="Q56" s="45"/>
      <c r="R56" s="48"/>
    </row>
    <row r="57" spans="1:18" s="49" customFormat="1" ht="9" customHeight="1">
      <c r="A57" s="51">
        <v>26</v>
      </c>
      <c r="B57" s="39" t="str">
        <f>IF($D57="","",VLOOKUP($D57,'[1]G14 Si Main Draw Prep'!$A$7:$P$38,15))</f>
        <v>DA</v>
      </c>
      <c r="C57" s="39">
        <f>IF($D57="","",VLOOKUP($D57,'[1]G14 Si Main Draw Prep'!$A$7:$P$38,16))</f>
        <v>0</v>
      </c>
      <c r="D57" s="40">
        <v>10</v>
      </c>
      <c r="E57" s="59" t="str">
        <f>UPPER(IF($D57="","",VLOOKUP($D57,'[1]G14 Si Main Draw Prep'!$A$7:$P$38,2)))</f>
        <v>MAYSKAYA</v>
      </c>
      <c r="F57" s="59" t="str">
        <f>IF($D57="","",VLOOKUP($D57,'[1]G14 Si Main Draw Prep'!$A$7:$P$38,3))</f>
        <v>Alina</v>
      </c>
      <c r="G57" s="59"/>
      <c r="H57" s="59" t="str">
        <f>IF($D57="","",VLOOKUP($D57,'[1]G14 Si Main Draw Prep'!$A$7:$P$38,4))</f>
        <v>RUS</v>
      </c>
      <c r="I57" s="60"/>
      <c r="J57" s="43" t="s">
        <v>65</v>
      </c>
      <c r="K57" s="61"/>
      <c r="L57" s="43"/>
      <c r="M57" s="66"/>
      <c r="N57" s="44"/>
      <c r="O57" s="74"/>
      <c r="P57" s="44"/>
      <c r="Q57" s="45"/>
      <c r="R57" s="48"/>
    </row>
    <row r="58" spans="1:18" s="49" customFormat="1" ht="9" customHeight="1">
      <c r="A58" s="51"/>
      <c r="B58" s="52"/>
      <c r="C58" s="52"/>
      <c r="D58" s="62"/>
      <c r="E58" s="53"/>
      <c r="F58" s="53"/>
      <c r="G58" s="54"/>
      <c r="H58" s="53"/>
      <c r="I58" s="63"/>
      <c r="J58" s="55" t="s">
        <v>18</v>
      </c>
      <c r="K58" s="64" t="s">
        <v>43</v>
      </c>
      <c r="L58" s="57" t="str">
        <f>UPPER(IF(OR(K58="a",K58="as"),J56,IF(OR(K58="b",K58="bs"),J60,)))</f>
        <v>MARGULIS</v>
      </c>
      <c r="M58" s="65"/>
      <c r="N58" s="44"/>
      <c r="O58" s="74"/>
      <c r="P58" s="44"/>
      <c r="Q58" s="45"/>
      <c r="R58" s="48"/>
    </row>
    <row r="59" spans="1:18" s="49" customFormat="1" ht="9" customHeight="1">
      <c r="A59" s="51">
        <v>27</v>
      </c>
      <c r="B59" s="39" t="str">
        <f>IF($D59="","",VLOOKUP($D59,'[1]G14 Si Main Draw Prep'!$A$7:$P$38,15))</f>
        <v>DA</v>
      </c>
      <c r="C59" s="39">
        <f>IF($D59="","",VLOOKUP($D59,'[1]G14 Si Main Draw Prep'!$A$7:$P$38,16))</f>
        <v>0</v>
      </c>
      <c r="D59" s="40">
        <v>22</v>
      </c>
      <c r="E59" s="59" t="str">
        <f>UPPER(IF($D59="","",VLOOKUP($D59,'[1]G14 Si Main Draw Prep'!$A$7:$P$38,2)))</f>
        <v>DANDAEVA</v>
      </c>
      <c r="F59" s="59" t="str">
        <f>IF($D59="","",VLOOKUP($D59,'[1]G14 Si Main Draw Prep'!$A$7:$P$38,3))</f>
        <v>Larisa</v>
      </c>
      <c r="G59" s="59"/>
      <c r="H59" s="59" t="str">
        <f>IF($D59="","",VLOOKUP($D59,'[1]G14 Si Main Draw Prep'!$A$7:$P$38,4))</f>
        <v>RUS</v>
      </c>
      <c r="I59" s="42"/>
      <c r="J59" s="43"/>
      <c r="K59" s="67"/>
      <c r="L59" s="43" t="s">
        <v>66</v>
      </c>
      <c r="M59" s="68"/>
      <c r="N59" s="44"/>
      <c r="O59" s="74"/>
      <c r="P59" s="44"/>
      <c r="Q59" s="45"/>
      <c r="R59" s="85"/>
    </row>
    <row r="60" spans="1:18" s="49" customFormat="1" ht="9" customHeight="1">
      <c r="A60" s="51"/>
      <c r="B60" s="52"/>
      <c r="C60" s="52"/>
      <c r="D60" s="62"/>
      <c r="E60" s="53"/>
      <c r="F60" s="53"/>
      <c r="G60" s="54"/>
      <c r="H60" s="55" t="s">
        <v>18</v>
      </c>
      <c r="I60" s="56" t="s">
        <v>43</v>
      </c>
      <c r="J60" s="57" t="str">
        <f>UPPER(IF(OR(I60="a",I60="as"),E59,IF(OR(I60="b",I60="bs"),E61,)))</f>
        <v>DANDAEVA</v>
      </c>
      <c r="K60" s="69"/>
      <c r="L60" s="43"/>
      <c r="M60" s="68"/>
      <c r="N60" s="44"/>
      <c r="O60" s="74"/>
      <c r="P60" s="44"/>
      <c r="Q60" s="45"/>
      <c r="R60" s="48"/>
    </row>
    <row r="61" spans="1:18" s="49" customFormat="1" ht="9" customHeight="1">
      <c r="A61" s="51">
        <v>28</v>
      </c>
      <c r="B61" s="39" t="str">
        <f>IF($D61="","",VLOOKUP($D61,'[1]G14 Si Main Draw Prep'!$A$7:$P$38,15))</f>
        <v>DA</v>
      </c>
      <c r="C61" s="39">
        <f>IF($D61="","",VLOOKUP($D61,'[1]G14 Si Main Draw Prep'!$A$7:$P$38,16))</f>
        <v>0</v>
      </c>
      <c r="D61" s="40">
        <v>15</v>
      </c>
      <c r="E61" s="59" t="str">
        <f>UPPER(IF($D61="","",VLOOKUP($D61,'[1]G14 Si Main Draw Prep'!$A$7:$P$38,2)))</f>
        <v>ISHCHENKO</v>
      </c>
      <c r="F61" s="59" t="str">
        <f>IF($D61="","",VLOOKUP($D61,'[1]G14 Si Main Draw Prep'!$A$7:$P$38,3))</f>
        <v>Elizaveta</v>
      </c>
      <c r="G61" s="59"/>
      <c r="H61" s="59" t="str">
        <f>IF($D61="","",VLOOKUP($D61,'[1]G14 Si Main Draw Prep'!$A$7:$P$38,4))</f>
        <v>RUS</v>
      </c>
      <c r="I61" s="70"/>
      <c r="J61" s="43" t="s">
        <v>67</v>
      </c>
      <c r="K61" s="43"/>
      <c r="L61" s="43"/>
      <c r="M61" s="68"/>
      <c r="N61" s="44"/>
      <c r="O61" s="74"/>
      <c r="P61" s="44"/>
      <c r="Q61" s="45"/>
      <c r="R61" s="48"/>
    </row>
    <row r="62" spans="1:18" s="49" customFormat="1" ht="9" customHeight="1">
      <c r="A62" s="51"/>
      <c r="B62" s="52"/>
      <c r="C62" s="52"/>
      <c r="D62" s="62"/>
      <c r="E62" s="43"/>
      <c r="F62" s="43"/>
      <c r="G62" s="71"/>
      <c r="H62" s="72"/>
      <c r="I62" s="63"/>
      <c r="J62" s="43"/>
      <c r="K62" s="43"/>
      <c r="L62" s="55" t="s">
        <v>18</v>
      </c>
      <c r="M62" s="64" t="s">
        <v>47</v>
      </c>
      <c r="N62" s="57" t="str">
        <f>UPPER(IF(OR(M62="a",M62="as"),L58,IF(OR(M62="b",M62="bs"),L66,)))</f>
        <v>VORONTSOVA</v>
      </c>
      <c r="O62" s="80"/>
      <c r="P62" s="44"/>
      <c r="Q62" s="45"/>
      <c r="R62" s="48"/>
    </row>
    <row r="63" spans="1:18" s="49" customFormat="1" ht="9" customHeight="1">
      <c r="A63" s="51">
        <v>29</v>
      </c>
      <c r="B63" s="39" t="str">
        <f>IF($D63="","",VLOOKUP($D63,'[1]G14 Si Main Draw Prep'!$A$7:$P$38,15))</f>
        <v>DA</v>
      </c>
      <c r="C63" s="39">
        <f>IF($D63="","",VLOOKUP($D63,'[1]G14 Si Main Draw Prep'!$A$7:$P$38,16))</f>
        <v>0</v>
      </c>
      <c r="D63" s="40">
        <v>20</v>
      </c>
      <c r="E63" s="59" t="str">
        <f>UPPER(IF($D63="","",VLOOKUP($D63,'[1]G14 Si Main Draw Prep'!$A$7:$P$38,2)))</f>
        <v>VORONTSOVA</v>
      </c>
      <c r="F63" s="59" t="str">
        <f>IF($D63="","",VLOOKUP($D63,'[1]G14 Si Main Draw Prep'!$A$7:$P$38,3))</f>
        <v>Viktoria</v>
      </c>
      <c r="G63" s="59"/>
      <c r="H63" s="59" t="str">
        <f>IF($D63="","",VLOOKUP($D63,'[1]G14 Si Main Draw Prep'!$A$7:$P$38,4))</f>
        <v>RUS</v>
      </c>
      <c r="I63" s="73"/>
      <c r="J63" s="43"/>
      <c r="K63" s="43"/>
      <c r="L63" s="43"/>
      <c r="M63" s="68"/>
      <c r="N63" s="43" t="s">
        <v>48</v>
      </c>
      <c r="O63" s="66"/>
      <c r="P63" s="46"/>
      <c r="Q63" s="47"/>
      <c r="R63" s="48"/>
    </row>
    <row r="64" spans="1:18" s="49" customFormat="1" ht="9" customHeight="1">
      <c r="A64" s="51"/>
      <c r="B64" s="52"/>
      <c r="C64" s="52"/>
      <c r="D64" s="62"/>
      <c r="E64" s="53"/>
      <c r="F64" s="53"/>
      <c r="G64" s="54"/>
      <c r="H64" s="55" t="s">
        <v>18</v>
      </c>
      <c r="I64" s="56" t="s">
        <v>43</v>
      </c>
      <c r="J64" s="57" t="str">
        <f>UPPER(IF(OR(I64="a",I64="as"),E63,IF(OR(I64="b",I64="bs"),E65,)))</f>
        <v>VORONTSOVA</v>
      </c>
      <c r="K64" s="57"/>
      <c r="L64" s="43"/>
      <c r="M64" s="68"/>
      <c r="N64" s="66"/>
      <c r="O64" s="66"/>
      <c r="P64" s="46"/>
      <c r="Q64" s="47"/>
      <c r="R64" s="48"/>
    </row>
    <row r="65" spans="1:18" s="49" customFormat="1" ht="9" customHeight="1">
      <c r="A65" s="51">
        <v>30</v>
      </c>
      <c r="B65" s="39" t="str">
        <f>IF($D65="","",VLOOKUP($D65,'[1]G14 Si Main Draw Prep'!$A$7:$P$38,15))</f>
        <v>LL</v>
      </c>
      <c r="C65" s="39">
        <f>IF($D65="","",VLOOKUP($D65,'[1]G14 Si Main Draw Prep'!$A$7:$P$38,16))</f>
        <v>0</v>
      </c>
      <c r="D65" s="40">
        <v>23</v>
      </c>
      <c r="E65" s="59" t="str">
        <f>UPPER(IF($D65="","",VLOOKUP($D65,'[1]G14 Si Main Draw Prep'!$A$7:$P$38,2)))</f>
        <v>MUSINA</v>
      </c>
      <c r="F65" s="59" t="str">
        <f>IF($D65="","",VLOOKUP($D65,'[1]G14 Si Main Draw Prep'!$A$7:$P$38,3))</f>
        <v>Adel</v>
      </c>
      <c r="G65" s="59"/>
      <c r="H65" s="59" t="str">
        <f>IF($D65="","",VLOOKUP($D65,'[1]G14 Si Main Draw Prep'!$A$7:$P$38,4))</f>
        <v>RUS</v>
      </c>
      <c r="I65" s="60"/>
      <c r="J65" s="43" t="s">
        <v>68</v>
      </c>
      <c r="K65" s="61"/>
      <c r="L65" s="43"/>
      <c r="M65" s="68"/>
      <c r="N65" s="66"/>
      <c r="O65" s="66"/>
      <c r="P65" s="46"/>
      <c r="Q65" s="47"/>
      <c r="R65" s="48"/>
    </row>
    <row r="66" spans="1:18" s="49" customFormat="1" ht="9" customHeight="1">
      <c r="A66" s="51"/>
      <c r="B66" s="52"/>
      <c r="C66" s="52"/>
      <c r="D66" s="62"/>
      <c r="E66" s="53"/>
      <c r="F66" s="53"/>
      <c r="G66" s="54"/>
      <c r="H66" s="43"/>
      <c r="I66" s="63"/>
      <c r="J66" s="55" t="s">
        <v>18</v>
      </c>
      <c r="K66" s="64" t="s">
        <v>62</v>
      </c>
      <c r="L66" s="57" t="str">
        <f>UPPER(IF(OR(K66="a",K66="as"),J64,IF(OR(K66="b",K66="bs"),J68,)))</f>
        <v>VORONTSOVA</v>
      </c>
      <c r="M66" s="76"/>
      <c r="N66" s="66"/>
      <c r="O66" s="66"/>
      <c r="P66" s="46"/>
      <c r="Q66" s="47"/>
      <c r="R66" s="48"/>
    </row>
    <row r="67" spans="1:18" s="49" customFormat="1" ht="9" customHeight="1">
      <c r="A67" s="51">
        <v>31</v>
      </c>
      <c r="B67" s="39" t="str">
        <f>IF($D67="","",VLOOKUP($D67,'[1]G14 Si Main Draw Prep'!$A$7:$P$38,15))</f>
        <v>Q</v>
      </c>
      <c r="C67" s="39">
        <f>IF($D67="","",VLOOKUP($D67,'[1]G14 Si Main Draw Prep'!$A$7:$P$38,16))</f>
        <v>0</v>
      </c>
      <c r="D67" s="40">
        <v>30</v>
      </c>
      <c r="E67" s="59" t="str">
        <f>UPPER(IF($D67="","",VLOOKUP($D67,'[1]G14 Si Main Draw Prep'!$A$7:$P$38,2)))</f>
        <v>KARPOVA</v>
      </c>
      <c r="F67" s="59" t="str">
        <f>IF($D67="","",VLOOKUP($D67,'[1]G14 Si Main Draw Prep'!$A$7:$P$38,3))</f>
        <v>Alena</v>
      </c>
      <c r="G67" s="59"/>
      <c r="H67" s="59" t="str">
        <f>IF($D67="","",VLOOKUP($D67,'[1]G14 Si Main Draw Prep'!$A$7:$P$38,4))</f>
        <v>RUS</v>
      </c>
      <c r="I67" s="42"/>
      <c r="J67" s="43"/>
      <c r="K67" s="67"/>
      <c r="L67" s="43" t="s">
        <v>48</v>
      </c>
      <c r="M67" s="66"/>
      <c r="N67" s="66"/>
      <c r="O67" s="66"/>
      <c r="P67" s="46"/>
      <c r="Q67" s="47"/>
      <c r="R67" s="48"/>
    </row>
    <row r="68" spans="1:18" s="49" customFormat="1" ht="9" customHeight="1">
      <c r="A68" s="51"/>
      <c r="B68" s="52"/>
      <c r="C68" s="52"/>
      <c r="D68" s="52"/>
      <c r="E68" s="53"/>
      <c r="F68" s="53"/>
      <c r="G68" s="54"/>
      <c r="H68" s="55" t="s">
        <v>18</v>
      </c>
      <c r="I68" s="56" t="s">
        <v>43</v>
      </c>
      <c r="J68" s="57" t="str">
        <f>UPPER(IF(OR(I68="a",I68="as"),E67,IF(OR(I68="b",I68="bs"),E69,)))</f>
        <v>KARPOVA</v>
      </c>
      <c r="K68" s="69"/>
      <c r="L68" s="43"/>
      <c r="M68" s="66"/>
      <c r="N68" s="66"/>
      <c r="O68" s="66"/>
      <c r="P68" s="46"/>
      <c r="Q68" s="47"/>
      <c r="R68" s="48"/>
    </row>
    <row r="69" spans="1:18" s="49" customFormat="1" ht="9" customHeight="1">
      <c r="A69" s="38">
        <v>32</v>
      </c>
      <c r="B69" s="39" t="str">
        <f>IF($D69="","",VLOOKUP($D69,'[1]G14 Si Main Draw Prep'!$A$7:$P$38,15))</f>
        <v>DA</v>
      </c>
      <c r="C69" s="39">
        <f>IF($D69="","",VLOOKUP($D69,'[1]G14 Si Main Draw Prep'!$A$7:$P$38,16))</f>
        <v>0</v>
      </c>
      <c r="D69" s="40">
        <v>2</v>
      </c>
      <c r="E69" s="41" t="str">
        <f>UPPER(IF($D69="","",VLOOKUP($D69,'[1]G14 Si Main Draw Prep'!$A$7:$P$38,2)))</f>
        <v>SAITOVA</v>
      </c>
      <c r="F69" s="41" t="str">
        <f>IF($D69="","",VLOOKUP($D69,'[1]G14 Si Main Draw Prep'!$A$7:$P$38,3))</f>
        <v>Anastasiya</v>
      </c>
      <c r="G69" s="41"/>
      <c r="H69" s="41" t="str">
        <f>IF($D69="","",VLOOKUP($D69,'[1]G14 Si Main Draw Prep'!$A$7:$P$38,4))</f>
        <v>RUS</v>
      </c>
      <c r="I69" s="70"/>
      <c r="J69" s="43" t="s">
        <v>57</v>
      </c>
      <c r="K69" s="43"/>
      <c r="L69" s="43"/>
      <c r="M69" s="43"/>
      <c r="N69" s="44"/>
      <c r="O69" s="45"/>
      <c r="P69" s="46"/>
      <c r="Q69" s="47"/>
      <c r="R69" s="48"/>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20</v>
      </c>
      <c r="B71" s="94"/>
      <c r="C71" s="95"/>
      <c r="D71" s="96" t="s">
        <v>21</v>
      </c>
      <c r="E71" s="97" t="s">
        <v>22</v>
      </c>
      <c r="F71" s="96"/>
      <c r="G71" s="98"/>
      <c r="H71" s="99"/>
      <c r="I71" s="96" t="s">
        <v>21</v>
      </c>
      <c r="J71" s="97" t="s">
        <v>23</v>
      </c>
      <c r="K71" s="100"/>
      <c r="L71" s="97" t="s">
        <v>24</v>
      </c>
      <c r="M71" s="101"/>
      <c r="N71" s="102" t="s">
        <v>25</v>
      </c>
      <c r="O71" s="102"/>
      <c r="P71" s="103"/>
      <c r="Q71" s="104"/>
    </row>
    <row r="72" spans="1:17" s="105" customFormat="1" ht="9" customHeight="1">
      <c r="A72" s="106" t="s">
        <v>26</v>
      </c>
      <c r="B72" s="107"/>
      <c r="C72" s="108"/>
      <c r="D72" s="109">
        <v>1</v>
      </c>
      <c r="E72" s="110" t="str">
        <f>IF(D72&gt;$Q$79,,UPPER(VLOOKUP(D72,'[1]G14 Si Main Draw Prep'!$A$7:$R$134,2)))</f>
        <v>MUN</v>
      </c>
      <c r="F72" s="111"/>
      <c r="G72" s="110"/>
      <c r="H72" s="112"/>
      <c r="I72" s="113" t="s">
        <v>27</v>
      </c>
      <c r="J72" s="107" t="s">
        <v>28</v>
      </c>
      <c r="K72" s="114"/>
      <c r="L72" s="107"/>
      <c r="M72" s="115"/>
      <c r="N72" s="116" t="s">
        <v>29</v>
      </c>
      <c r="O72" s="117"/>
      <c r="P72" s="117"/>
      <c r="Q72" s="118"/>
    </row>
    <row r="73" spans="1:17" s="105" customFormat="1" ht="9" customHeight="1">
      <c r="A73" s="119" t="s">
        <v>30</v>
      </c>
      <c r="B73" s="120"/>
      <c r="C73" s="121"/>
      <c r="D73" s="109">
        <v>2</v>
      </c>
      <c r="E73" s="110" t="str">
        <f>IF(D73&gt;$Q$79,,UPPER(VLOOKUP(D73,'[1]G14 Si Main Draw Prep'!$A$7:$R$134,2)))</f>
        <v>SAITOVA</v>
      </c>
      <c r="F73" s="111"/>
      <c r="G73" s="110"/>
      <c r="H73" s="112"/>
      <c r="I73" s="113" t="s">
        <v>31</v>
      </c>
      <c r="J73" s="107" t="s">
        <v>32</v>
      </c>
      <c r="K73" s="114"/>
      <c r="L73" s="107"/>
      <c r="M73" s="115"/>
      <c r="N73" s="122"/>
      <c r="O73" s="123"/>
      <c r="P73" s="120"/>
      <c r="Q73" s="124"/>
    </row>
    <row r="74" spans="1:17" s="105" customFormat="1" ht="9" customHeight="1">
      <c r="A74" s="125"/>
      <c r="B74" s="126"/>
      <c r="C74" s="127"/>
      <c r="D74" s="109">
        <v>3</v>
      </c>
      <c r="E74" s="110" t="str">
        <f>IF(D74&gt;$Q$79,,UPPER(VLOOKUP(D74,'[1]G14 Si Main Draw Prep'!$A$7:$R$134,2)))</f>
        <v>GUSKOVA</v>
      </c>
      <c r="F74" s="111"/>
      <c r="G74" s="110"/>
      <c r="H74" s="112"/>
      <c r="I74" s="113" t="s">
        <v>33</v>
      </c>
      <c r="J74" s="107"/>
      <c r="K74" s="114"/>
      <c r="L74" s="107"/>
      <c r="M74" s="115"/>
      <c r="N74" s="116" t="s">
        <v>34</v>
      </c>
      <c r="O74" s="117"/>
      <c r="P74" s="117"/>
      <c r="Q74" s="118"/>
    </row>
    <row r="75" spans="1:17" s="105" customFormat="1" ht="9" customHeight="1">
      <c r="A75" s="128"/>
      <c r="B75" s="26"/>
      <c r="C75" s="129"/>
      <c r="D75" s="109">
        <v>4</v>
      </c>
      <c r="E75" s="110" t="str">
        <f>IF(D75&gt;$Q$79,,UPPER(VLOOKUP(D75,'[1]G14 Si Main Draw Prep'!$A$7:$R$134,2)))</f>
        <v>ZUBKOVA</v>
      </c>
      <c r="F75" s="111"/>
      <c r="G75" s="110"/>
      <c r="H75" s="112"/>
      <c r="I75" s="113" t="s">
        <v>35</v>
      </c>
      <c r="J75" s="107"/>
      <c r="K75" s="114"/>
      <c r="L75" s="107"/>
      <c r="M75" s="115"/>
      <c r="N75" s="107" t="s">
        <v>36</v>
      </c>
      <c r="O75" s="114"/>
      <c r="P75" s="107"/>
      <c r="Q75" s="115"/>
    </row>
    <row r="76" spans="1:17" s="105" customFormat="1" ht="9" customHeight="1">
      <c r="A76" s="130"/>
      <c r="B76" s="131"/>
      <c r="C76" s="132"/>
      <c r="D76" s="109">
        <v>5</v>
      </c>
      <c r="E76" s="110" t="str">
        <f>IF(D76&gt;$Q$79,,UPPER(VLOOKUP(D76,'[1]G14 Si Main Draw Prep'!$A$7:$R$134,2)))</f>
        <v>LUZINA</v>
      </c>
      <c r="F76" s="111"/>
      <c r="G76" s="110"/>
      <c r="H76" s="112"/>
      <c r="I76" s="113" t="s">
        <v>37</v>
      </c>
      <c r="J76" s="107"/>
      <c r="K76" s="114"/>
      <c r="L76" s="107"/>
      <c r="M76" s="115"/>
      <c r="N76" s="120" t="s">
        <v>38</v>
      </c>
      <c r="O76" s="123"/>
      <c r="P76" s="120"/>
      <c r="Q76" s="124"/>
    </row>
    <row r="77" spans="1:17" s="105" customFormat="1" ht="9" customHeight="1">
      <c r="A77" s="133"/>
      <c r="B77" s="134"/>
      <c r="C77" s="129"/>
      <c r="D77" s="109">
        <v>6</v>
      </c>
      <c r="E77" s="110" t="str">
        <f>IF(D77&gt;$Q$79,,UPPER(VLOOKUP(D77,'[1]G14 Si Main Draw Prep'!$A$7:$R$134,2)))</f>
        <v>MAKAROVA</v>
      </c>
      <c r="F77" s="111"/>
      <c r="G77" s="110"/>
      <c r="H77" s="112"/>
      <c r="I77" s="113" t="s">
        <v>39</v>
      </c>
      <c r="J77" s="107"/>
      <c r="K77" s="114"/>
      <c r="L77" s="107"/>
      <c r="M77" s="115"/>
      <c r="N77" s="116" t="s">
        <v>40</v>
      </c>
      <c r="O77" s="117"/>
      <c r="P77" s="117"/>
      <c r="Q77" s="118"/>
    </row>
    <row r="78" spans="1:17" s="105" customFormat="1" ht="9" customHeight="1">
      <c r="A78" s="133"/>
      <c r="B78" s="134"/>
      <c r="C78" s="135"/>
      <c r="D78" s="109">
        <v>7</v>
      </c>
      <c r="E78" s="110" t="str">
        <f>IF(D78&gt;$Q$79,,UPPER(VLOOKUP(D78,'[1]G14 Si Main Draw Prep'!$A$7:$R$134,2)))</f>
        <v>KOTOVA</v>
      </c>
      <c r="F78" s="111"/>
      <c r="G78" s="110"/>
      <c r="H78" s="112"/>
      <c r="I78" s="113" t="s">
        <v>41</v>
      </c>
      <c r="J78" s="107"/>
      <c r="K78" s="114"/>
      <c r="L78" s="107"/>
      <c r="M78" s="115"/>
      <c r="N78" s="107"/>
      <c r="O78" s="114"/>
      <c r="P78" s="107"/>
      <c r="Q78" s="115"/>
    </row>
    <row r="79" spans="1:17" s="105" customFormat="1" ht="9" customHeight="1">
      <c r="A79" s="136"/>
      <c r="B79" s="137"/>
      <c r="C79" s="138"/>
      <c r="D79" s="139">
        <v>8</v>
      </c>
      <c r="E79" s="140" t="str">
        <f>IF(D79&gt;$Q$79,,UPPER(VLOOKUP(D79,'[1]G14 Si Main Draw Prep'!$A$7:$R$134,2)))</f>
        <v>MARGULIS</v>
      </c>
      <c r="F79" s="141"/>
      <c r="G79" s="140"/>
      <c r="H79" s="142"/>
      <c r="I79" s="143" t="s">
        <v>42</v>
      </c>
      <c r="J79" s="120"/>
      <c r="K79" s="123"/>
      <c r="L79" s="120"/>
      <c r="M79" s="124"/>
      <c r="N79" s="120">
        <f>Q4</f>
        <v>0</v>
      </c>
      <c r="O79" s="123"/>
      <c r="P79" s="120"/>
      <c r="Q79" s="144">
        <f>MIN(8,'[1]G14 Si Main Draw Prep'!R5)</f>
        <v>8</v>
      </c>
    </row>
  </sheetData>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D67 D65 D63 D61 D59 D57 D55 D53 D51 D49 D47 D45 D43 D41 D69">
    <cfRule type="expression" priority="5" dxfId="4" stopIfTrue="1">
      <formula>AND($D41&lt;9,$C41&gt;0)</formula>
    </cfRule>
  </conditionalFormatting>
  <conditionalFormatting sqref="L10 L18 L26 L34 L42 L50 L58 L66 N14 N30 N46 N62 P22 P54 J8 J12 J16 J20 J24 J28 J32 J36 J40 J44 J48 J52 J56 J60 J64 J68">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6"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D13 D15 D17 D19 D21 D23 D25 D27 D29 D31 D33 D35 D37 D39">
    <cfRule type="expression" priority="13" dxfId="4"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dc:creator>
  <cp:keywords/>
  <dc:description/>
  <cp:lastModifiedBy>Author</cp:lastModifiedBy>
  <dcterms:created xsi:type="dcterms:W3CDTF">2008-08-17T18:23:39Z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